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12045" windowHeight="4215" activeTab="1"/>
  </bookViews>
  <sheets>
    <sheet name="Alytaus" sheetId="1" r:id="rId1"/>
    <sheet name="Vilniaus" sheetId="2" r:id="rId2"/>
    <sheet name="Lapas1" sheetId="3" state="hidden" r:id="rId3"/>
  </sheets>
  <calcPr calcId="162913"/>
</workbook>
</file>

<file path=xl/calcChain.xml><?xml version="1.0" encoding="utf-8"?>
<calcChain xmlns="http://schemas.openxmlformats.org/spreadsheetml/2006/main">
  <c r="D12" i="1" l="1"/>
  <c r="P15" i="2" l="1"/>
  <c r="D14" i="2" l="1"/>
  <c r="D16" i="2" s="1"/>
  <c r="F14" i="2" l="1"/>
  <c r="F16" i="2" s="1"/>
  <c r="C12" i="1"/>
  <c r="M14" i="2" l="1"/>
  <c r="J14" i="2"/>
  <c r="G14" i="2"/>
  <c r="M16" i="2" l="1"/>
  <c r="J16" i="2"/>
  <c r="G16" i="2"/>
  <c r="M12" i="1"/>
  <c r="J12" i="1"/>
  <c r="G12" i="1"/>
  <c r="H15" i="2" l="1"/>
  <c r="P8" i="2" l="1"/>
  <c r="P9" i="2"/>
  <c r="P10" i="2"/>
  <c r="P11" i="2"/>
  <c r="P12" i="2"/>
  <c r="P13" i="2"/>
  <c r="P7" i="2"/>
  <c r="P8" i="1" l="1"/>
  <c r="P9" i="1"/>
  <c r="P10" i="1"/>
  <c r="P11" i="1"/>
  <c r="P7" i="1"/>
  <c r="B28" i="3" l="1"/>
  <c r="B29" i="3" s="1"/>
  <c r="A28" i="3"/>
  <c r="A29" i="3" s="1"/>
  <c r="C9" i="3" l="1"/>
  <c r="C10" i="3" s="1"/>
  <c r="H9" i="1" l="1"/>
  <c r="E7" i="1"/>
  <c r="K8" i="1"/>
  <c r="N8" i="2" l="1"/>
  <c r="N9" i="2"/>
  <c r="N10" i="2"/>
  <c r="N11" i="2"/>
  <c r="N12" i="2"/>
  <c r="N13" i="2"/>
  <c r="N7" i="2"/>
  <c r="K8" i="2"/>
  <c r="K10" i="2"/>
  <c r="K11" i="2"/>
  <c r="K13" i="2"/>
  <c r="K15" i="2"/>
  <c r="K7" i="2"/>
  <c r="H8" i="2"/>
  <c r="H9" i="2"/>
  <c r="H10" i="2"/>
  <c r="H11" i="2"/>
  <c r="H12" i="2"/>
  <c r="H13" i="2"/>
  <c r="H7" i="2"/>
  <c r="E15" i="2"/>
  <c r="E8" i="2"/>
  <c r="E9" i="2"/>
  <c r="E10" i="2"/>
  <c r="E11" i="2"/>
  <c r="E12" i="2"/>
  <c r="E13" i="2"/>
  <c r="E7" i="2"/>
  <c r="L14" i="2"/>
  <c r="L16" i="2" s="1"/>
  <c r="I14" i="2"/>
  <c r="C14" i="2"/>
  <c r="N9" i="1"/>
  <c r="N10" i="1"/>
  <c r="N11" i="1"/>
  <c r="N8" i="1"/>
  <c r="K9" i="1"/>
  <c r="K10" i="1"/>
  <c r="K7" i="1"/>
  <c r="H8" i="1"/>
  <c r="H10" i="1"/>
  <c r="H11" i="1"/>
  <c r="H7" i="1"/>
  <c r="E8" i="1"/>
  <c r="E9" i="1"/>
  <c r="E10" i="1"/>
  <c r="E11" i="1"/>
  <c r="L12" i="1"/>
  <c r="I12" i="1"/>
  <c r="F12" i="1"/>
  <c r="C16" i="2" l="1"/>
  <c r="I16" i="2"/>
  <c r="E14" i="2"/>
  <c r="N16" i="2"/>
  <c r="E12" i="1"/>
  <c r="N12" i="1"/>
  <c r="K12" i="1"/>
  <c r="H12" i="1"/>
  <c r="N14" i="2" l="1"/>
  <c r="E16" i="2"/>
  <c r="H16" i="2"/>
  <c r="K14" i="2"/>
  <c r="K16" i="2"/>
  <c r="H14" i="2"/>
</calcChain>
</file>

<file path=xl/sharedStrings.xml><?xml version="1.0" encoding="utf-8"?>
<sst xmlns="http://schemas.openxmlformats.org/spreadsheetml/2006/main" count="70" uniqueCount="27">
  <si>
    <t>Eil. Nr.</t>
  </si>
  <si>
    <t xml:space="preserve">Savivaldybių </t>
  </si>
  <si>
    <t>SVB tinklo bibliotekose</t>
  </si>
  <si>
    <t>VB</t>
  </si>
  <si>
    <t>Miesto fil.</t>
  </si>
  <si>
    <t>Kaimo fil.</t>
  </si>
  <si>
    <t>viešosiosios</t>
  </si>
  <si>
    <t>Skirtumas</t>
  </si>
  <si>
    <t>bibliotekos</t>
  </si>
  <si>
    <t>Alytaus m.</t>
  </si>
  <si>
    <t>x</t>
  </si>
  <si>
    <t>Alytaus r.</t>
  </si>
  <si>
    <t>Druskininkai</t>
  </si>
  <si>
    <t>Lazdijai</t>
  </si>
  <si>
    <t>Varėna</t>
  </si>
  <si>
    <t>Iš viso:</t>
  </si>
  <si>
    <t xml:space="preserve"> Elektrėnai</t>
  </si>
  <si>
    <t xml:space="preserve"> Šalčininkai</t>
  </si>
  <si>
    <t xml:space="preserve"> Širvintos</t>
  </si>
  <si>
    <t xml:space="preserve"> Švenčionys</t>
  </si>
  <si>
    <t xml:space="preserve"> Trakai</t>
  </si>
  <si>
    <t xml:space="preserve"> Ukmergė</t>
  </si>
  <si>
    <t xml:space="preserve"> Vilniaus r.</t>
  </si>
  <si>
    <t xml:space="preserve"> Vilniaus m.</t>
  </si>
  <si>
    <t>Vilniaus m.</t>
  </si>
  <si>
    <t>3.4. VILNIAUS APSKRITIES SAVIVALDYBIŲ VIEŠŲJŲ BIBLIOTEKŲ DOKUMENTŲ IŠDUOTIS (fiz. vnt.) 2023-2024 M.</t>
  </si>
  <si>
    <t>3.4. ALYTAUS APSKRITIES SAVIVALDYBIŲ VIEŠŲJŲ BIBLIOTEKŲ DOKUMENTŲ IŠDUOTIS (fiz. vnt.) 2023-2024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</si>
</sst>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8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0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rgb="FFFDE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2" borderId="0" xfId="0" applyFont="1" applyFill="1"/>
    <xf numFmtId="0" fontId="8" fillId="5" borderId="1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3" fillId="2" borderId="0" xfId="0" applyFont="1" applyFill="1"/>
    <xf numFmtId="0" fontId="10" fillId="5" borderId="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3" xfId="0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vertical="top" wrapText="1"/>
    </xf>
    <xf numFmtId="0" fontId="14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0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7" fillId="2" borderId="0" xfId="0" applyFont="1" applyFill="1"/>
    <xf numFmtId="0" fontId="18" fillId="2" borderId="0" xfId="0" applyFont="1" applyFill="1" applyBorder="1" applyAlignment="1">
      <alignment horizontal="center"/>
    </xf>
    <xf numFmtId="2" fontId="17" fillId="2" borderId="0" xfId="0" applyNumberFormat="1" applyFont="1" applyFill="1"/>
    <xf numFmtId="0" fontId="19" fillId="2" borderId="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right"/>
    </xf>
    <xf numFmtId="0" fontId="7" fillId="4" borderId="3" xfId="0" applyFont="1" applyFill="1" applyBorder="1" applyAlignment="1"/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right"/>
    </xf>
    <xf numFmtId="0" fontId="12" fillId="6" borderId="2" xfId="0" applyFont="1" applyFill="1" applyBorder="1" applyAlignment="1"/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6"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colors>
    <mruColors>
      <color rgb="FFFFF7EF"/>
      <color rgb="FFFDE9D9"/>
      <color rgb="FFFFFFFF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Dokument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išduoties kaita Alytaus apskrities bibliotekose 2022-20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4 m.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326754696848142"/>
          <c:y val="3.2616504024414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5556743511582171E-3"/>
                  <c:y val="0.137843436378005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598028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EFA-4045-A65B-A4F22A1E9FE0}"/>
                </c:ext>
              </c:extLst>
            </c:dLbl>
            <c:dLbl>
              <c:idx val="1"/>
              <c:layout>
                <c:manualLayout>
                  <c:x val="8.3332864529917765E-3"/>
                  <c:y val="0.152279063740752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617957</a:t>
                    </a:r>
                  </a:p>
                  <a:p>
                    <a:r>
                      <a:rPr lang="en-US"/>
                      <a:t>(3,22%)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FA-4045-A65B-A4F22A1E9FE0}"/>
                </c:ext>
              </c:extLst>
            </c:dLbl>
            <c:dLbl>
              <c:idx val="2"/>
              <c:layout>
                <c:manualLayout>
                  <c:x val="8.3333333333333332E-3"/>
                  <c:y val="0.1759259259259259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630432</a:t>
                    </a:r>
                  </a:p>
                  <a:p>
                    <a:r>
                      <a:rPr lang="en-US"/>
                      <a:t>(1,98%)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EFA-4045-A65B-A4F22A1E9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(Alytaus!$B$29,Alytaus!$D$5,Alytaus!$C$5)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(Alytaus!$C$29,Alytaus!$D$12,Alytaus!$C$12)</c:f>
              <c:numCache>
                <c:formatCode>General</c:formatCode>
                <c:ptCount val="3"/>
                <c:pt idx="0">
                  <c:v>598028</c:v>
                </c:pt>
                <c:pt idx="1">
                  <c:v>617957</c:v>
                </c:pt>
                <c:pt idx="2">
                  <c:v>630432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FA-4045-A65B-A4F22A1E9F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6706816"/>
        <c:axId val="113880064"/>
        <c:axId val="0"/>
      </c:bar3DChart>
      <c:catAx>
        <c:axId val="10670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3880064"/>
        <c:crosses val="autoZero"/>
        <c:auto val="1"/>
        <c:lblAlgn val="ctr"/>
        <c:lblOffset val="100"/>
        <c:noMultiLvlLbl val="0"/>
      </c:catAx>
      <c:valAx>
        <c:axId val="113880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670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Dokument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išduotis vienam gyventojui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(Alytaus!$B$7,Alytaus!$B$8,Alytaus!$B$9,Alytaus!$B$10,Alytaus!$B$11)</c:f>
              <c:strCache>
                <c:ptCount val="5"/>
                <c:pt idx="0">
                  <c:v>Alytaus m.</c:v>
                </c:pt>
                <c:pt idx="1">
                  <c:v>Alytaus r.</c:v>
                </c:pt>
                <c:pt idx="2">
                  <c:v>Druskininkai</c:v>
                </c:pt>
                <c:pt idx="3">
                  <c:v>Lazdijai</c:v>
                </c:pt>
                <c:pt idx="4">
                  <c:v>Varėna</c:v>
                </c:pt>
              </c:strCache>
            </c:strRef>
          </c:cat>
          <c:val>
            <c:numRef>
              <c:f>(Alytaus!$P$7,Alytaus!$P$8,Alytaus!$P$9,Alytaus!$P$10,Alytaus!$P$11)</c:f>
              <c:numCache>
                <c:formatCode>0.00</c:formatCode>
                <c:ptCount val="5"/>
                <c:pt idx="0">
                  <c:v>3.7328009349435138</c:v>
                </c:pt>
                <c:pt idx="1">
                  <c:v>4.7310320452403394</c:v>
                </c:pt>
                <c:pt idx="2">
                  <c:v>5.4099119271533063</c:v>
                </c:pt>
                <c:pt idx="3">
                  <c:v>6.5447357711760947</c:v>
                </c:pt>
                <c:pt idx="4">
                  <c:v>4.8319139399372482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D-4110-A692-8EE2824E26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1954176"/>
        <c:axId val="91957120"/>
        <c:axId val="0"/>
      </c:bar3DChart>
      <c:catAx>
        <c:axId val="9195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29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1957120"/>
        <c:crosses val="autoZero"/>
        <c:auto val="1"/>
        <c:lblAlgn val="ctr"/>
        <c:lblOffset val="100"/>
        <c:noMultiLvlLbl val="0"/>
      </c:catAx>
      <c:valAx>
        <c:axId val="9195712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195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Dokument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išduoties kaita Vilniaus apskrities bibliotekose 2022-20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4 m.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270317399304299E-2"/>
          <c:y val="0.23506856960999065"/>
          <c:w val="0.93345936520139139"/>
          <c:h val="0.6512749280016296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5554523548573473E-3"/>
                  <c:y val="0.112697270311300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9B8-49D8-898D-CF7E3EC06195}"/>
                </c:ext>
              </c:extLst>
            </c:dLbl>
            <c:dLbl>
              <c:idx val="1"/>
              <c:layout>
                <c:manualLayout>
                  <c:x val="1.135787191904233E-2"/>
                  <c:y val="0.161094278223566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1695721</a:t>
                    </a:r>
                  </a:p>
                  <a:p>
                    <a:r>
                      <a:rPr lang="en-US"/>
                      <a:t>(6,75</a:t>
                    </a:r>
                    <a:r>
                      <a:rPr lang="en-US" baseline="0"/>
                      <a:t> </a:t>
                    </a:r>
                    <a:r>
                      <a:rPr lang="en-US"/>
                      <a:t>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B8-49D8-898D-CF7E3EC06195}"/>
                </c:ext>
              </c:extLst>
            </c:dLbl>
            <c:dLbl>
              <c:idx val="2"/>
              <c:layout>
                <c:manualLayout>
                  <c:x val="1.1111111111111112E-2"/>
                  <c:y val="0.162331638667845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1524164</a:t>
                    </a:r>
                  </a:p>
                  <a:p>
                    <a:r>
                      <a:rPr lang="en-US"/>
                      <a:t>(-11,26</a:t>
                    </a:r>
                    <a:r>
                      <a:rPr lang="en-US" baseline="0"/>
                      <a:t> </a:t>
                    </a:r>
                    <a:r>
                      <a:rPr lang="en-US"/>
                      <a:t>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B8-49D8-898D-CF7E3EC06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(Vilniaus!$B$34,Vilniaus!$D$5,Vilniaus!$C$5)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(Vilniaus!$C$34,Vilniaus!$D$16,Vilniaus!$C$16)</c:f>
              <c:numCache>
                <c:formatCode>General</c:formatCode>
                <c:ptCount val="3"/>
                <c:pt idx="0">
                  <c:v>1581339</c:v>
                </c:pt>
                <c:pt idx="1">
                  <c:v>1695721</c:v>
                </c:pt>
                <c:pt idx="2">
                  <c:v>1524164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8-49D8-898D-CF7E3EC061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2032000"/>
        <c:axId val="92043136"/>
        <c:axId val="0"/>
      </c:bar3DChart>
      <c:catAx>
        <c:axId val="9203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043136"/>
        <c:crosses val="autoZero"/>
        <c:auto val="1"/>
        <c:lblAlgn val="ctr"/>
        <c:lblOffset val="100"/>
        <c:noMultiLvlLbl val="0"/>
      </c:catAx>
      <c:valAx>
        <c:axId val="9204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203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Dokument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išduotis vienam gyventojui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(Vilniaus!$B$7,Vilniaus!$B$8,Vilniaus!$B$9,Vilniaus!$B$10,Vilniaus!$B$11,Vilniaus!$B$12,Vilniaus!$B$13,Vilniaus!$B$15)</c:f>
              <c:strCache>
                <c:ptCount val="8"/>
                <c:pt idx="0">
                  <c:v> Elektrėnai</c:v>
                </c:pt>
                <c:pt idx="1">
                  <c:v> Šalčininkai</c:v>
                </c:pt>
                <c:pt idx="2">
                  <c:v> Širvintos</c:v>
                </c:pt>
                <c:pt idx="3">
                  <c:v> Švenčionys</c:v>
                </c:pt>
                <c:pt idx="4">
                  <c:v> Trakai</c:v>
                </c:pt>
                <c:pt idx="5">
                  <c:v> Ukmergė</c:v>
                </c:pt>
                <c:pt idx="6">
                  <c:v> Vilniaus r.</c:v>
                </c:pt>
                <c:pt idx="7">
                  <c:v> Vilniaus m.</c:v>
                </c:pt>
              </c:strCache>
            </c:strRef>
          </c:cat>
          <c:val>
            <c:numRef>
              <c:f>(Vilniaus!$P$7,Vilniaus!$P$8,Vilniaus!$P$9,Vilniaus!$P$10,Vilniaus!$P$11,Vilniaus!$P$12,Vilniaus!$P$13,Vilniaus!$P$15)</c:f>
              <c:numCache>
                <c:formatCode>0.00</c:formatCode>
                <c:ptCount val="8"/>
                <c:pt idx="0">
                  <c:v>2.3326998503901986</c:v>
                </c:pt>
                <c:pt idx="1">
                  <c:v>3.8062150487224993</c:v>
                </c:pt>
                <c:pt idx="2">
                  <c:v>3.4382114375298207</c:v>
                </c:pt>
                <c:pt idx="3">
                  <c:v>5.5918226872246697</c:v>
                </c:pt>
                <c:pt idx="4">
                  <c:v>5.6726705021827746</c:v>
                </c:pt>
                <c:pt idx="5">
                  <c:v>4.3910870715503556</c:v>
                </c:pt>
                <c:pt idx="6">
                  <c:v>1.0843198749281873</c:v>
                </c:pt>
                <c:pt idx="7">
                  <c:v>1.194854650004648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3-48A5-AB8E-19552E484F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2063232"/>
        <c:axId val="92074368"/>
        <c:axId val="0"/>
      </c:bar3DChart>
      <c:catAx>
        <c:axId val="9206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074368"/>
        <c:crosses val="autoZero"/>
        <c:auto val="1"/>
        <c:lblAlgn val="ctr"/>
        <c:lblOffset val="100"/>
        <c:noMultiLvlLbl val="0"/>
      </c:catAx>
      <c:valAx>
        <c:axId val="9207436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206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Dokument</a:t>
            </a:r>
            <a:r>
              <a:rPr lang="lt-LT" b="1">
                <a:solidFill>
                  <a:schemeClr val="tx1"/>
                </a:solidFill>
              </a:rPr>
              <a:t>ų išduotis vienam gyventojui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2">
              <a:lumMod val="20000"/>
              <a:lumOff val="80000"/>
            </a:schemeClr>
          </a:solidFill>
        </a:ln>
        <a:effectLst/>
        <a:sp3d>
          <a:contourClr>
            <a:schemeClr val="accent2">
              <a:lumMod val="20000"/>
              <a:lumOff val="8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88888888888889E-2"/>
          <c:y val="0.1675230263157895"/>
          <c:w val="0.93888888888888888"/>
          <c:h val="0.5459203216374268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5555555555555558E-3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1-490B-AAEE-262C7E70EBA8}"/>
                </c:ext>
              </c:extLst>
            </c:dLbl>
            <c:dLbl>
              <c:idx val="1"/>
              <c:layout>
                <c:manualLayout>
                  <c:x val="1.3888888888888888E-2"/>
                  <c:y val="-0.166666666666666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1-490B-AAEE-262C7E70EBA8}"/>
                </c:ext>
              </c:extLst>
            </c:dLbl>
            <c:dLbl>
              <c:idx val="2"/>
              <c:layout>
                <c:manualLayout>
                  <c:x val="1.3888888888888788E-2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B1-490B-AAEE-262C7E70EBA8}"/>
                </c:ext>
              </c:extLst>
            </c:dLbl>
            <c:dLbl>
              <c:idx val="3"/>
              <c:layout>
                <c:manualLayout>
                  <c:x val="1.9444444444444445E-2"/>
                  <c:y val="-0.12500000000000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1-490B-AAEE-262C7E70EBA8}"/>
                </c:ext>
              </c:extLst>
            </c:dLbl>
            <c:dLbl>
              <c:idx val="4"/>
              <c:layout>
                <c:manualLayout>
                  <c:x val="1.3888888888888888E-2"/>
                  <c:y val="-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B1-490B-AAEE-262C7E70EB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Lapas1!$A$3:$A$7</c:f>
              <c:strCache>
                <c:ptCount val="5"/>
                <c:pt idx="0">
                  <c:v>Alytaus r.</c:v>
                </c:pt>
                <c:pt idx="1">
                  <c:v>Varėna</c:v>
                </c:pt>
                <c:pt idx="2">
                  <c:v>Lazdijai</c:v>
                </c:pt>
                <c:pt idx="3">
                  <c:v>Druskininkai</c:v>
                </c:pt>
                <c:pt idx="4">
                  <c:v>Alytaus m.</c:v>
                </c:pt>
              </c:strCache>
            </c:strRef>
          </c:cat>
          <c:val>
            <c:numRef>
              <c:f>Lapas1!$B$3:$B$7</c:f>
              <c:numCache>
                <c:formatCode>General</c:formatCode>
                <c:ptCount val="5"/>
                <c:pt idx="0">
                  <c:v>18.3</c:v>
                </c:pt>
                <c:pt idx="1">
                  <c:v>9.7200000000000006</c:v>
                </c:pt>
                <c:pt idx="2">
                  <c:v>6.67</c:v>
                </c:pt>
                <c:pt idx="3">
                  <c:v>6.51</c:v>
                </c:pt>
                <c:pt idx="4">
                  <c:v>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B1-490B-AAEE-262C7E70EB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2096768"/>
        <c:axId val="92124288"/>
        <c:axId val="0"/>
      </c:bar3DChart>
      <c:catAx>
        <c:axId val="9209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24288"/>
        <c:crosses val="autoZero"/>
        <c:auto val="1"/>
        <c:lblAlgn val="ctr"/>
        <c:lblOffset val="100"/>
        <c:noMultiLvlLbl val="0"/>
      </c:catAx>
      <c:valAx>
        <c:axId val="92124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209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Dokument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ų išduotis vienam gyventojui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Lapas1!$A$14:$A$21</c:f>
              <c:strCache>
                <c:ptCount val="8"/>
                <c:pt idx="0">
                  <c:v> Trakai</c:v>
                </c:pt>
                <c:pt idx="1">
                  <c:v> Širvintos</c:v>
                </c:pt>
                <c:pt idx="2">
                  <c:v> Švenčionys</c:v>
                </c:pt>
                <c:pt idx="3">
                  <c:v> Elektrėnai</c:v>
                </c:pt>
                <c:pt idx="4">
                  <c:v> Ukmergė</c:v>
                </c:pt>
                <c:pt idx="5">
                  <c:v> Šalčininkai</c:v>
                </c:pt>
                <c:pt idx="6">
                  <c:v>Vilniaus m.</c:v>
                </c:pt>
                <c:pt idx="7">
                  <c:v> Vilniaus r.</c:v>
                </c:pt>
              </c:strCache>
            </c:strRef>
          </c:cat>
          <c:val>
            <c:numRef>
              <c:f>Lapas1!$B$14:$B$21</c:f>
              <c:numCache>
                <c:formatCode>General</c:formatCode>
                <c:ptCount val="8"/>
                <c:pt idx="0">
                  <c:v>9.32</c:v>
                </c:pt>
                <c:pt idx="1">
                  <c:v>8.69</c:v>
                </c:pt>
                <c:pt idx="2">
                  <c:v>8.35</c:v>
                </c:pt>
                <c:pt idx="3">
                  <c:v>7.43</c:v>
                </c:pt>
                <c:pt idx="4">
                  <c:v>7.26</c:v>
                </c:pt>
                <c:pt idx="5">
                  <c:v>6.97</c:v>
                </c:pt>
                <c:pt idx="6">
                  <c:v>2.1800000000000002</c:v>
                </c:pt>
                <c:pt idx="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B-4C08-89B4-4CD285D1EA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2549888"/>
        <c:axId val="92552576"/>
        <c:axId val="0"/>
      </c:bar3DChart>
      <c:catAx>
        <c:axId val="9254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52576"/>
        <c:crosses val="autoZero"/>
        <c:auto val="1"/>
        <c:lblAlgn val="ctr"/>
        <c:lblOffset val="100"/>
        <c:noMultiLvlLbl val="0"/>
      </c:catAx>
      <c:valAx>
        <c:axId val="92552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254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Dokument</a:t>
            </a:r>
            <a:r>
              <a:rPr lang="lt-LT" b="1">
                <a:solidFill>
                  <a:sysClr val="windowText" lastClr="000000"/>
                </a:solidFill>
              </a:rPr>
              <a:t>ų išduoties kaita Alytaus apskrities bibliotekose 2012-2014 m.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2">
              <a:lumMod val="20000"/>
              <a:lumOff val="80000"/>
            </a:schemeClr>
          </a:solidFill>
        </a:ln>
        <a:effectLst/>
        <a:sp3d>
          <a:contourClr>
            <a:schemeClr val="accent2">
              <a:lumMod val="20000"/>
              <a:lumOff val="8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072E-3"/>
                  <c:y val="0.1944444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BD-411B-A0A7-59D57F696142}"/>
                </c:ext>
              </c:extLst>
            </c:dLbl>
            <c:dLbl>
              <c:idx val="1"/>
              <c:layout>
                <c:manualLayout>
                  <c:x val="5.5555555555555046E-3"/>
                  <c:y val="0.2638888888888889"/>
                </c:manualLayout>
              </c:layout>
              <c:tx>
                <c:rich>
                  <a:bodyPr/>
                  <a:lstStyle/>
                  <a:p>
                    <a:fld id="{57EE455F-B2F3-473B-99E2-E7EB2D358449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(-1,19%)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4BD-411B-A0A7-59D57F696142}"/>
                </c:ext>
              </c:extLst>
            </c:dLbl>
            <c:dLbl>
              <c:idx val="2"/>
              <c:layout>
                <c:manualLayout>
                  <c:x val="5.5555555555555558E-3"/>
                  <c:y val="0.18055555555555547"/>
                </c:manualLayout>
              </c:layout>
              <c:tx>
                <c:rich>
                  <a:bodyPr/>
                  <a:lstStyle/>
                  <a:p>
                    <a:fld id="{C88C68EA-814B-4302-B181-3A3DE39A5AB6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(-3,0%)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4BD-411B-A0A7-59D57F696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Lapas1!$A$9:$A$11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Lapas1!$B$9:$B$11</c:f>
              <c:numCache>
                <c:formatCode>General</c:formatCode>
                <c:ptCount val="3"/>
                <c:pt idx="0">
                  <c:v>1344450</c:v>
                </c:pt>
                <c:pt idx="1">
                  <c:v>1328531</c:v>
                </c:pt>
                <c:pt idx="2">
                  <c:v>1289790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D-411B-A0A7-59D57F6961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2587136"/>
        <c:axId val="92590080"/>
        <c:axId val="0"/>
      </c:bar3DChart>
      <c:catAx>
        <c:axId val="9258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90080"/>
        <c:crosses val="autoZero"/>
        <c:auto val="1"/>
        <c:lblAlgn val="ctr"/>
        <c:lblOffset val="100"/>
        <c:noMultiLvlLbl val="0"/>
      </c:catAx>
      <c:valAx>
        <c:axId val="92590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258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Dokument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ų išduoties kaita Vilniaus apskrities bibliotekose 2012-2014 m.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5462668816039986E-17"/>
                  <c:y val="0.19907407407407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8-40B4-8B13-48E78A15A996}"/>
                </c:ext>
              </c:extLst>
            </c:dLbl>
            <c:dLbl>
              <c:idx val="1"/>
              <c:layout>
                <c:manualLayout>
                  <c:x val="5.5555555555555558E-3"/>
                  <c:y val="0.25483662280701752"/>
                </c:manualLayout>
              </c:layout>
              <c:tx>
                <c:rich>
                  <a:bodyPr/>
                  <a:lstStyle/>
                  <a:p>
                    <a:fld id="{32E079AA-922F-4C83-915F-FD658255F79E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(-2,22%)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968-40B4-8B13-48E78A15A996}"/>
                </c:ext>
              </c:extLst>
            </c:dLbl>
            <c:dLbl>
              <c:idx val="2"/>
              <c:layout>
                <c:manualLayout>
                  <c:x val="1.1111111111111112E-2"/>
                  <c:y val="0.14814814814814806"/>
                </c:manualLayout>
              </c:layout>
              <c:tx>
                <c:rich>
                  <a:bodyPr/>
                  <a:lstStyle/>
                  <a:p>
                    <a:fld id="{19781874-BDAD-4B54-BDFF-DECA251B0B09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(-6,84%)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968-40B4-8B13-48E78A15A9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Lapas1!$A$23:$A$25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Lapas1!$B$23:$B$25</c:f>
              <c:numCache>
                <c:formatCode>General</c:formatCode>
                <c:ptCount val="3"/>
                <c:pt idx="0">
                  <c:v>2925469</c:v>
                </c:pt>
                <c:pt idx="1">
                  <c:v>2862057</c:v>
                </c:pt>
                <c:pt idx="2">
                  <c:v>2678800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68-40B4-8B13-48E78A15A9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8641408"/>
        <c:axId val="98644352"/>
        <c:axId val="0"/>
      </c:bar3DChart>
      <c:catAx>
        <c:axId val="9864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44352"/>
        <c:crosses val="autoZero"/>
        <c:auto val="1"/>
        <c:lblAlgn val="ctr"/>
        <c:lblOffset val="100"/>
        <c:noMultiLvlLbl val="0"/>
      </c:catAx>
      <c:valAx>
        <c:axId val="98644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64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212481</xdr:colOff>
      <xdr:row>13</xdr:row>
      <xdr:rowOff>36636</xdr:rowOff>
    </xdr:from>
    <xdr:to>
      <xdr:col>7</xdr:col>
      <xdr:colOff>36635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43962</xdr:colOff>
      <xdr:row>13</xdr:row>
      <xdr:rowOff>29306</xdr:rowOff>
    </xdr:from>
    <xdr:to>
      <xdr:col>14</xdr:col>
      <xdr:colOff>80596</xdr:colOff>
      <xdr:row>27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79374</xdr:colOff>
      <xdr:row>17</xdr:row>
      <xdr:rowOff>134937</xdr:rowOff>
    </xdr:from>
    <xdr:to>
      <xdr:col>7</xdr:col>
      <xdr:colOff>246062</xdr:colOff>
      <xdr:row>31</xdr:row>
      <xdr:rowOff>148206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17</xdr:row>
      <xdr:rowOff>134938</xdr:rowOff>
    </xdr:from>
    <xdr:to>
      <xdr:col>14</xdr:col>
      <xdr:colOff>412751</xdr:colOff>
      <xdr:row>31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71437</xdr:rowOff>
    </xdr:from>
    <xdr:to>
      <xdr:col>10</xdr:col>
      <xdr:colOff>195675</xdr:colOff>
      <xdr:row>13</xdr:row>
      <xdr:rowOff>28237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13</xdr:row>
      <xdr:rowOff>157162</xdr:rowOff>
    </xdr:from>
    <xdr:to>
      <xdr:col>10</xdr:col>
      <xdr:colOff>119475</xdr:colOff>
      <xdr:row>28</xdr:row>
      <xdr:rowOff>35662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523875</xdr:colOff>
      <xdr:row>0</xdr:row>
      <xdr:rowOff>61912</xdr:rowOff>
    </xdr:from>
    <xdr:to>
      <xdr:col>17</xdr:col>
      <xdr:colOff>576675</xdr:colOff>
      <xdr:row>13</xdr:row>
      <xdr:rowOff>18712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533400</xdr:colOff>
      <xdr:row>13</xdr:row>
      <xdr:rowOff>61912</xdr:rowOff>
    </xdr:from>
    <xdr:to>
      <xdr:col>17</xdr:col>
      <xdr:colOff>586200</xdr:colOff>
      <xdr:row>27</xdr:row>
      <xdr:rowOff>130912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W38"/>
  <sheetViews>
    <sheetView zoomScale="130" zoomScaleNormal="130" workbookViewId="0">
      <selection activeCell="A2" sqref="A2:N2"/>
    </sheetView>
  </sheetViews>
  <sheetFormatPr defaultColWidth="8.85546875" defaultRowHeight="15" x14ac:dyDescent="0.25"/>
  <cols>
    <col min="1" max="1" width="3.5703125" style="1" customWidth="1"/>
    <col min="2" max="2" width="11.28515625" style="1" customWidth="1"/>
    <col min="3" max="16384" width="8.85546875" style="1"/>
  </cols>
  <sheetData>
    <row r="2" spans="1:23" x14ac:dyDescent="0.25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1"/>
      <c r="P3" s="31"/>
      <c r="Q3" s="31"/>
      <c r="R3" s="31"/>
      <c r="S3" s="31"/>
      <c r="T3" s="31"/>
      <c r="U3" s="31"/>
      <c r="V3" s="31"/>
      <c r="W3" s="31"/>
    </row>
    <row r="4" spans="1:23" x14ac:dyDescent="0.25">
      <c r="A4" s="52" t="s">
        <v>0</v>
      </c>
      <c r="B4" s="18" t="s">
        <v>1</v>
      </c>
      <c r="C4" s="55" t="s">
        <v>2</v>
      </c>
      <c r="D4" s="56"/>
      <c r="E4" s="56"/>
      <c r="F4" s="56" t="s">
        <v>3</v>
      </c>
      <c r="G4" s="56"/>
      <c r="H4" s="56"/>
      <c r="I4" s="56" t="s">
        <v>4</v>
      </c>
      <c r="J4" s="56"/>
      <c r="K4" s="56"/>
      <c r="L4" s="56" t="s">
        <v>5</v>
      </c>
      <c r="M4" s="56"/>
      <c r="N4" s="56"/>
      <c r="O4" s="31"/>
      <c r="P4" s="31"/>
      <c r="Q4" s="31"/>
      <c r="R4" s="31"/>
      <c r="S4" s="31"/>
      <c r="T4" s="31"/>
      <c r="U4" s="31"/>
      <c r="V4" s="31"/>
      <c r="W4" s="31"/>
    </row>
    <row r="5" spans="1:23" x14ac:dyDescent="0.25">
      <c r="A5" s="53"/>
      <c r="B5" s="19" t="s">
        <v>6</v>
      </c>
      <c r="C5" s="49">
        <v>2024</v>
      </c>
      <c r="D5" s="49">
        <v>2023</v>
      </c>
      <c r="E5" s="50" t="s">
        <v>7</v>
      </c>
      <c r="F5" s="49">
        <v>2024</v>
      </c>
      <c r="G5" s="49">
        <v>2023</v>
      </c>
      <c r="H5" s="50" t="s">
        <v>7</v>
      </c>
      <c r="I5" s="49">
        <v>2024</v>
      </c>
      <c r="J5" s="49">
        <v>2023</v>
      </c>
      <c r="K5" s="50" t="s">
        <v>7</v>
      </c>
      <c r="L5" s="49">
        <v>2024</v>
      </c>
      <c r="M5" s="49">
        <v>2023</v>
      </c>
      <c r="N5" s="50" t="s">
        <v>7</v>
      </c>
      <c r="O5" s="31"/>
      <c r="P5" s="31"/>
      <c r="Q5" s="31"/>
      <c r="R5" s="31"/>
      <c r="S5" s="31"/>
      <c r="T5" s="31"/>
      <c r="U5" s="31"/>
      <c r="V5" s="31"/>
      <c r="W5" s="31"/>
    </row>
    <row r="6" spans="1:23" x14ac:dyDescent="0.25">
      <c r="A6" s="54"/>
      <c r="B6" s="20" t="s">
        <v>8</v>
      </c>
      <c r="C6" s="49"/>
      <c r="D6" s="49"/>
      <c r="E6" s="50"/>
      <c r="F6" s="49"/>
      <c r="G6" s="49"/>
      <c r="H6" s="50"/>
      <c r="I6" s="49"/>
      <c r="J6" s="49"/>
      <c r="K6" s="50"/>
      <c r="L6" s="49"/>
      <c r="M6" s="49"/>
      <c r="N6" s="50"/>
      <c r="O6" s="43">
        <v>3.1</v>
      </c>
      <c r="P6" s="43"/>
      <c r="Q6" s="31"/>
      <c r="R6" s="31"/>
      <c r="S6" s="31"/>
      <c r="T6" s="31"/>
      <c r="U6" s="31"/>
      <c r="V6" s="31"/>
      <c r="W6" s="31"/>
    </row>
    <row r="7" spans="1:23" x14ac:dyDescent="0.25">
      <c r="A7" s="13">
        <v>1</v>
      </c>
      <c r="B7" s="29" t="s">
        <v>9</v>
      </c>
      <c r="C7" s="22">
        <v>191642</v>
      </c>
      <c r="D7" s="22">
        <v>180561</v>
      </c>
      <c r="E7" s="22">
        <f>C7:C12-D7:D12</f>
        <v>11081</v>
      </c>
      <c r="F7" s="22">
        <v>121205</v>
      </c>
      <c r="G7" s="22">
        <v>117478</v>
      </c>
      <c r="H7" s="22">
        <f>F7:F12-G7:G12</f>
        <v>3727</v>
      </c>
      <c r="I7" s="22">
        <v>70437</v>
      </c>
      <c r="J7" s="22">
        <v>63083</v>
      </c>
      <c r="K7" s="22">
        <f>I7:I12-J7:J12</f>
        <v>7354</v>
      </c>
      <c r="L7" s="22" t="s">
        <v>10</v>
      </c>
      <c r="M7" s="39" t="s">
        <v>10</v>
      </c>
      <c r="N7" s="22" t="s">
        <v>10</v>
      </c>
      <c r="O7" s="44">
        <v>51340</v>
      </c>
      <c r="P7" s="45">
        <f>C7/O7</f>
        <v>3.7328009349435138</v>
      </c>
      <c r="Q7" s="41"/>
      <c r="R7" s="32"/>
      <c r="S7" s="31"/>
      <c r="T7" s="31"/>
      <c r="U7" s="31"/>
      <c r="V7" s="31"/>
      <c r="W7" s="31"/>
    </row>
    <row r="8" spans="1:23" x14ac:dyDescent="0.25">
      <c r="A8" s="13">
        <v>2</v>
      </c>
      <c r="B8" s="30" t="s">
        <v>11</v>
      </c>
      <c r="C8" s="22">
        <v>120471</v>
      </c>
      <c r="D8" s="22">
        <v>131046</v>
      </c>
      <c r="E8" s="22">
        <f>C8:C13-D8:D13</f>
        <v>-10575</v>
      </c>
      <c r="F8" s="22">
        <v>31016</v>
      </c>
      <c r="G8" s="22">
        <v>34332</v>
      </c>
      <c r="H8" s="22">
        <f t="shared" ref="H8" si="0">F8:F13-G8:G13</f>
        <v>-3316</v>
      </c>
      <c r="I8" s="22">
        <v>11260</v>
      </c>
      <c r="J8" s="22">
        <v>12362</v>
      </c>
      <c r="K8" s="22">
        <f t="shared" ref="K8" si="1">I8:I13-J8:J13</f>
        <v>-1102</v>
      </c>
      <c r="L8" s="22">
        <v>78194</v>
      </c>
      <c r="M8" s="22">
        <v>84352</v>
      </c>
      <c r="N8" s="22">
        <f>L8:L12-M8:M12</f>
        <v>-6158</v>
      </c>
      <c r="O8" s="44">
        <v>25464</v>
      </c>
      <c r="P8" s="45">
        <f>C8/O8</f>
        <v>4.7310320452403394</v>
      </c>
      <c r="Q8" s="41"/>
      <c r="R8" s="32"/>
      <c r="S8" s="31"/>
      <c r="T8" s="31"/>
      <c r="U8" s="31"/>
      <c r="V8" s="31"/>
      <c r="W8" s="31"/>
    </row>
    <row r="9" spans="1:23" x14ac:dyDescent="0.25">
      <c r="A9" s="13">
        <v>3</v>
      </c>
      <c r="B9" s="30" t="s">
        <v>12</v>
      </c>
      <c r="C9" s="22">
        <v>108723</v>
      </c>
      <c r="D9" s="22">
        <v>111085</v>
      </c>
      <c r="E9" s="22">
        <f>C9:C14-D9:D14</f>
        <v>-2362</v>
      </c>
      <c r="F9" s="22">
        <v>69743</v>
      </c>
      <c r="G9" s="22">
        <v>69629</v>
      </c>
      <c r="H9" s="22">
        <f>F9:F14-G9:G14</f>
        <v>114</v>
      </c>
      <c r="I9" s="22">
        <v>14082</v>
      </c>
      <c r="J9" s="22">
        <v>15062</v>
      </c>
      <c r="K9" s="22">
        <f>I9:I14-J9:J14</f>
        <v>-980</v>
      </c>
      <c r="L9" s="22">
        <v>24898</v>
      </c>
      <c r="M9" s="22">
        <v>26394</v>
      </c>
      <c r="N9" s="22">
        <f t="shared" ref="N9" si="2">L9:L13-M9:M13</f>
        <v>-1496</v>
      </c>
      <c r="O9" s="44">
        <v>20097</v>
      </c>
      <c r="P9" s="45">
        <f>C9/O9</f>
        <v>5.4099119271533063</v>
      </c>
      <c r="Q9" s="41"/>
      <c r="R9" s="32"/>
      <c r="S9" s="31"/>
      <c r="T9" s="31"/>
      <c r="U9" s="31"/>
      <c r="V9" s="31"/>
      <c r="W9" s="31"/>
    </row>
    <row r="10" spans="1:23" x14ac:dyDescent="0.25">
      <c r="A10" s="13">
        <v>4</v>
      </c>
      <c r="B10" s="30" t="s">
        <v>13</v>
      </c>
      <c r="C10" s="22">
        <v>112576</v>
      </c>
      <c r="D10" s="22">
        <v>85164</v>
      </c>
      <c r="E10" s="22">
        <f>C10:C14-D10:D14</f>
        <v>27412</v>
      </c>
      <c r="F10" s="22">
        <v>37787</v>
      </c>
      <c r="G10" s="22">
        <v>29683</v>
      </c>
      <c r="H10" s="22">
        <f>F10:F14-G10:G14</f>
        <v>8104</v>
      </c>
      <c r="I10" s="22">
        <v>15066</v>
      </c>
      <c r="J10" s="22">
        <v>11418</v>
      </c>
      <c r="K10" s="22">
        <f>I10:I14-J10:J14</f>
        <v>3648</v>
      </c>
      <c r="L10" s="22">
        <v>59723</v>
      </c>
      <c r="M10" s="22">
        <v>44063</v>
      </c>
      <c r="N10" s="22">
        <f>L10:L14-M10:M14</f>
        <v>15660</v>
      </c>
      <c r="O10" s="44">
        <v>17201</v>
      </c>
      <c r="P10" s="45">
        <f>C10/O10</f>
        <v>6.5447357711760947</v>
      </c>
      <c r="Q10" s="41"/>
      <c r="R10" s="32"/>
      <c r="S10" s="31"/>
      <c r="T10" s="31"/>
      <c r="U10" s="31"/>
      <c r="V10" s="31"/>
      <c r="W10" s="31"/>
    </row>
    <row r="11" spans="1:23" x14ac:dyDescent="0.25">
      <c r="A11" s="14">
        <v>5</v>
      </c>
      <c r="B11" s="34" t="s">
        <v>14</v>
      </c>
      <c r="C11" s="23">
        <v>97020</v>
      </c>
      <c r="D11" s="23">
        <v>110101</v>
      </c>
      <c r="E11" s="23">
        <f>C11:C14-D11:D14</f>
        <v>-13081</v>
      </c>
      <c r="F11" s="23">
        <v>56307</v>
      </c>
      <c r="G11" s="23">
        <v>63972</v>
      </c>
      <c r="H11" s="23">
        <f>F11:F14-G11:G14</f>
        <v>-7665</v>
      </c>
      <c r="I11" s="23" t="s">
        <v>10</v>
      </c>
      <c r="J11" s="23" t="s">
        <v>10</v>
      </c>
      <c r="K11" s="23" t="s">
        <v>10</v>
      </c>
      <c r="L11" s="23">
        <v>40713</v>
      </c>
      <c r="M11" s="23">
        <v>46129</v>
      </c>
      <c r="N11" s="23">
        <f>L11:L14-M11:M14</f>
        <v>-5416</v>
      </c>
      <c r="O11" s="44">
        <v>20079</v>
      </c>
      <c r="P11" s="45">
        <f>C11/O11</f>
        <v>4.8319139399372482</v>
      </c>
      <c r="Q11" s="41"/>
      <c r="R11" s="32"/>
      <c r="S11" s="31"/>
      <c r="T11" s="31"/>
      <c r="U11" s="31"/>
      <c r="V11" s="31"/>
      <c r="W11" s="31"/>
    </row>
    <row r="12" spans="1:23" x14ac:dyDescent="0.25">
      <c r="A12" s="47" t="s">
        <v>15</v>
      </c>
      <c r="B12" s="48"/>
      <c r="C12" s="40">
        <f>SUM(C7:C11)</f>
        <v>630432</v>
      </c>
      <c r="D12" s="40">
        <f>SUM(D7:D11)</f>
        <v>617957</v>
      </c>
      <c r="E12" s="40">
        <f>C12:C14-D12:D14</f>
        <v>12475</v>
      </c>
      <c r="F12" s="40">
        <f>SUM(F7:F11)</f>
        <v>316058</v>
      </c>
      <c r="G12" s="40">
        <f>SUM(G7:G11)</f>
        <v>315094</v>
      </c>
      <c r="H12" s="40">
        <f>F12:F14-G12:G14</f>
        <v>964</v>
      </c>
      <c r="I12" s="40">
        <f>SUM(I7:I11)</f>
        <v>110845</v>
      </c>
      <c r="J12" s="40">
        <f>SUM(J7:J11)</f>
        <v>101925</v>
      </c>
      <c r="K12" s="40">
        <f>I12:I14-J12:J14</f>
        <v>8920</v>
      </c>
      <c r="L12" s="40">
        <f>SUM(L8:L11)</f>
        <v>203528</v>
      </c>
      <c r="M12" s="40">
        <f>SUM(M8:M11)</f>
        <v>200938</v>
      </c>
      <c r="N12" s="40">
        <f>L12:L14-M12:M14</f>
        <v>2590</v>
      </c>
      <c r="O12" s="46"/>
      <c r="P12" s="43"/>
      <c r="Q12" s="31"/>
      <c r="R12" s="31"/>
      <c r="S12" s="31"/>
      <c r="T12" s="31"/>
      <c r="U12" s="31"/>
      <c r="V12" s="31"/>
      <c r="W12" s="31"/>
    </row>
    <row r="13" spans="1:23" x14ac:dyDescent="0.25">
      <c r="A13" s="2"/>
      <c r="B13" s="4"/>
      <c r="C13" s="2"/>
      <c r="D13" s="2"/>
      <c r="E13" s="4"/>
      <c r="F13" s="2"/>
      <c r="G13" s="2"/>
      <c r="H13" s="4"/>
      <c r="I13" s="2"/>
      <c r="J13" s="2"/>
      <c r="K13" s="4"/>
      <c r="L13" s="2"/>
      <c r="M13" s="2"/>
      <c r="N13" s="4"/>
      <c r="O13" s="31"/>
      <c r="P13" s="31"/>
      <c r="Q13" s="31"/>
      <c r="R13" s="31"/>
      <c r="S13" s="31"/>
      <c r="T13" s="31"/>
      <c r="U13" s="31"/>
      <c r="V13" s="31"/>
      <c r="W13" s="31"/>
    </row>
    <row r="14" spans="1:2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1"/>
      <c r="P14" s="31"/>
      <c r="Q14" s="31"/>
      <c r="R14" s="31"/>
      <c r="S14" s="31"/>
      <c r="T14" s="31"/>
      <c r="U14" s="31"/>
      <c r="V14" s="31"/>
      <c r="W14" s="31"/>
    </row>
    <row r="15" spans="1:23" x14ac:dyDescent="0.25">
      <c r="O15" s="31"/>
      <c r="P15" s="31"/>
      <c r="Q15" s="31"/>
      <c r="R15" s="31"/>
      <c r="S15" s="31"/>
      <c r="T15" s="31"/>
      <c r="U15" s="31"/>
      <c r="V15" s="31"/>
      <c r="W15" s="31"/>
    </row>
    <row r="16" spans="1:23" x14ac:dyDescent="0.25">
      <c r="O16" s="31"/>
      <c r="P16" s="31"/>
      <c r="Q16" s="31"/>
      <c r="R16" s="31"/>
      <c r="S16" s="31"/>
      <c r="T16" s="31"/>
      <c r="U16" s="31"/>
      <c r="V16" s="31"/>
      <c r="W16" s="31"/>
    </row>
    <row r="17" spans="1:23" x14ac:dyDescent="0.25">
      <c r="O17" s="31"/>
      <c r="P17" s="31"/>
      <c r="Q17" s="31"/>
      <c r="R17" s="31"/>
      <c r="S17" s="31"/>
      <c r="T17" s="31"/>
      <c r="U17" s="31"/>
      <c r="V17" s="31"/>
      <c r="W17" s="31"/>
    </row>
    <row r="18" spans="1:23" x14ac:dyDescent="0.25">
      <c r="O18" s="31"/>
      <c r="P18" s="31"/>
      <c r="Q18" s="31"/>
      <c r="R18" s="31"/>
      <c r="S18" s="31"/>
      <c r="T18" s="31"/>
      <c r="U18" s="31"/>
      <c r="V18" s="31"/>
      <c r="W18" s="31"/>
    </row>
    <row r="19" spans="1:23" x14ac:dyDescent="0.25">
      <c r="O19" s="31"/>
      <c r="P19" s="31"/>
      <c r="Q19" s="31"/>
      <c r="R19" s="31"/>
      <c r="S19" s="31"/>
      <c r="T19" s="31"/>
      <c r="U19" s="31"/>
      <c r="V19" s="31"/>
      <c r="W19" s="31"/>
    </row>
    <row r="20" spans="1:23" x14ac:dyDescent="0.25">
      <c r="O20" s="31"/>
      <c r="P20" s="31"/>
      <c r="Q20" s="31"/>
      <c r="R20" s="31"/>
      <c r="S20" s="31"/>
      <c r="T20" s="31"/>
      <c r="U20" s="31"/>
      <c r="V20" s="31"/>
      <c r="W20" s="31"/>
    </row>
    <row r="21" spans="1:23" x14ac:dyDescent="0.25">
      <c r="O21" s="31"/>
      <c r="P21" s="31"/>
      <c r="Q21" s="31"/>
      <c r="R21" s="31"/>
      <c r="S21" s="31"/>
      <c r="T21" s="31"/>
      <c r="U21" s="31"/>
      <c r="V21" s="31"/>
      <c r="W21" s="31"/>
    </row>
    <row r="22" spans="1:23" x14ac:dyDescent="0.25">
      <c r="O22" s="31"/>
      <c r="P22" s="31"/>
      <c r="Q22" s="31"/>
      <c r="R22" s="31"/>
      <c r="S22" s="31"/>
      <c r="T22" s="31"/>
      <c r="U22" s="31"/>
      <c r="V22" s="31"/>
      <c r="W22" s="31"/>
    </row>
    <row r="23" spans="1:23" x14ac:dyDescent="0.25">
      <c r="O23" s="31"/>
      <c r="P23" s="31"/>
      <c r="Q23" s="31"/>
      <c r="R23" s="31"/>
      <c r="S23" s="31"/>
      <c r="T23" s="31"/>
      <c r="U23" s="31"/>
      <c r="V23" s="31"/>
      <c r="W23" s="31"/>
    </row>
    <row r="24" spans="1:23" x14ac:dyDescent="0.25">
      <c r="O24" s="31"/>
      <c r="P24" s="31"/>
      <c r="Q24" s="31"/>
      <c r="R24" s="31"/>
      <c r="S24" s="31"/>
      <c r="T24" s="31"/>
      <c r="U24" s="31"/>
      <c r="V24" s="31"/>
      <c r="W24" s="31"/>
    </row>
    <row r="25" spans="1:23" x14ac:dyDescent="0.25">
      <c r="O25" s="31"/>
      <c r="P25" s="31"/>
      <c r="Q25" s="31"/>
      <c r="R25" s="31"/>
      <c r="S25" s="31"/>
      <c r="T25" s="31"/>
      <c r="U25" s="31"/>
      <c r="V25" s="31"/>
      <c r="W25" s="31"/>
    </row>
    <row r="26" spans="1:23" x14ac:dyDescent="0.25">
      <c r="O26" s="31"/>
      <c r="P26" s="31"/>
      <c r="Q26" s="31"/>
      <c r="R26" s="31"/>
      <c r="S26" s="31"/>
      <c r="T26" s="31"/>
      <c r="U26" s="31"/>
      <c r="V26" s="31"/>
      <c r="W26" s="31"/>
    </row>
    <row r="27" spans="1:23" x14ac:dyDescent="0.25">
      <c r="O27" s="31"/>
      <c r="P27" s="31"/>
      <c r="Q27" s="31"/>
      <c r="R27" s="31"/>
      <c r="S27" s="31"/>
      <c r="T27" s="31"/>
      <c r="U27" s="31"/>
      <c r="V27" s="31"/>
      <c r="W27" s="31"/>
    </row>
    <row r="28" spans="1:23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3" x14ac:dyDescent="0.25">
      <c r="A29" s="21"/>
      <c r="B29" s="43">
        <v>2022</v>
      </c>
      <c r="C29" s="43">
        <v>598028</v>
      </c>
      <c r="D29" s="43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3" x14ac:dyDescent="0.25">
      <c r="A30" s="21"/>
      <c r="B30" s="43">
        <v>2023</v>
      </c>
      <c r="C30" s="43">
        <v>617957</v>
      </c>
      <c r="D30" s="43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3" x14ac:dyDescent="0.25">
      <c r="A31" s="21"/>
      <c r="B31" s="43">
        <v>2023</v>
      </c>
      <c r="C31" s="43">
        <v>630432</v>
      </c>
      <c r="D31" s="43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3" x14ac:dyDescent="0.25">
      <c r="B32" s="43"/>
      <c r="C32" s="43"/>
      <c r="D32" s="43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2:16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2:16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2:16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2:16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2:16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2:16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</sheetData>
  <sortState ref="B17:G20">
    <sortCondition ref="G16"/>
  </sortState>
  <mergeCells count="19">
    <mergeCell ref="A2:N2"/>
    <mergeCell ref="A4:A6"/>
    <mergeCell ref="C4:E4"/>
    <mergeCell ref="F4:H4"/>
    <mergeCell ref="I4:K4"/>
    <mergeCell ref="L4:N4"/>
    <mergeCell ref="C5:C6"/>
    <mergeCell ref="D5:D6"/>
    <mergeCell ref="E5:E6"/>
    <mergeCell ref="F5:F6"/>
    <mergeCell ref="M5:M6"/>
    <mergeCell ref="N5:N6"/>
    <mergeCell ref="K5:K6"/>
    <mergeCell ref="L5:L6"/>
    <mergeCell ref="A12:B12"/>
    <mergeCell ref="G5:G6"/>
    <mergeCell ref="H5:H6"/>
    <mergeCell ref="I5:I6"/>
    <mergeCell ref="J5:J6"/>
  </mergeCells>
  <conditionalFormatting sqref="Q7:Q11">
    <cfRule type="cellIs" dxfId="5" priority="3" stopIfTrue="1" operator="lessThan">
      <formula>0</formula>
    </cfRule>
  </conditionalFormatting>
  <conditionalFormatting sqref="R7:R11">
    <cfRule type="cellIs" dxfId="4" priority="2" stopIfTrue="1" operator="lessThan">
      <formula>0</formula>
    </cfRule>
  </conditionalFormatting>
  <conditionalFormatting sqref="O7:O11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X41"/>
  <sheetViews>
    <sheetView tabSelected="1" zoomScale="120" zoomScaleNormal="120" workbookViewId="0">
      <selection activeCell="A2" sqref="A2:N2"/>
    </sheetView>
  </sheetViews>
  <sheetFormatPr defaultColWidth="8.85546875" defaultRowHeight="15" x14ac:dyDescent="0.25"/>
  <cols>
    <col min="1" max="1" width="4.42578125" style="1" customWidth="1"/>
    <col min="2" max="2" width="12" style="1" customWidth="1"/>
    <col min="3" max="14" width="8.85546875" style="1"/>
    <col min="15" max="15" width="9.5703125" style="1" bestFit="1" customWidth="1"/>
    <col min="16" max="16384" width="8.85546875" style="1"/>
  </cols>
  <sheetData>
    <row r="2" spans="1:24" x14ac:dyDescent="0.25">
      <c r="A2" s="51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4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x14ac:dyDescent="0.25">
      <c r="A4" s="52" t="s">
        <v>0</v>
      </c>
      <c r="B4" s="14" t="s">
        <v>1</v>
      </c>
      <c r="C4" s="61" t="s">
        <v>2</v>
      </c>
      <c r="D4" s="62"/>
      <c r="E4" s="62"/>
      <c r="F4" s="62" t="s">
        <v>3</v>
      </c>
      <c r="G4" s="62"/>
      <c r="H4" s="62"/>
      <c r="I4" s="62" t="s">
        <v>4</v>
      </c>
      <c r="J4" s="62"/>
      <c r="K4" s="62"/>
      <c r="L4" s="62" t="s">
        <v>5</v>
      </c>
      <c r="M4" s="62"/>
      <c r="N4" s="62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x14ac:dyDescent="0.25">
      <c r="A5" s="53"/>
      <c r="B5" s="15" t="s">
        <v>6</v>
      </c>
      <c r="C5" s="59">
        <v>2024</v>
      </c>
      <c r="D5" s="59">
        <v>2023</v>
      </c>
      <c r="E5" s="60" t="s">
        <v>7</v>
      </c>
      <c r="F5" s="59">
        <v>2024</v>
      </c>
      <c r="G5" s="59">
        <v>2023</v>
      </c>
      <c r="H5" s="60" t="s">
        <v>7</v>
      </c>
      <c r="I5" s="59">
        <v>2024</v>
      </c>
      <c r="J5" s="59">
        <v>2023</v>
      </c>
      <c r="K5" s="60" t="s">
        <v>7</v>
      </c>
      <c r="L5" s="59">
        <v>2024</v>
      </c>
      <c r="M5" s="59">
        <v>2023</v>
      </c>
      <c r="N5" s="60" t="s">
        <v>7</v>
      </c>
      <c r="O5" s="43">
        <v>3.1</v>
      </c>
      <c r="P5" s="43"/>
      <c r="Q5" s="43"/>
      <c r="R5" s="31"/>
      <c r="S5" s="31"/>
      <c r="T5" s="31"/>
      <c r="U5" s="31"/>
      <c r="V5" s="31"/>
      <c r="W5" s="31"/>
      <c r="X5" s="31"/>
    </row>
    <row r="6" spans="1:24" x14ac:dyDescent="0.25">
      <c r="A6" s="54"/>
      <c r="B6" s="16" t="s">
        <v>8</v>
      </c>
      <c r="C6" s="59"/>
      <c r="D6" s="59"/>
      <c r="E6" s="60"/>
      <c r="F6" s="59"/>
      <c r="G6" s="59"/>
      <c r="H6" s="60"/>
      <c r="I6" s="59"/>
      <c r="J6" s="59"/>
      <c r="K6" s="60"/>
      <c r="L6" s="59"/>
      <c r="M6" s="59"/>
      <c r="N6" s="60"/>
      <c r="O6" s="43"/>
      <c r="P6" s="43"/>
      <c r="Q6" s="43"/>
      <c r="S6" s="31"/>
      <c r="T6" s="31"/>
      <c r="U6" s="31"/>
      <c r="V6" s="31"/>
      <c r="W6" s="31"/>
      <c r="X6" s="31"/>
    </row>
    <row r="7" spans="1:24" x14ac:dyDescent="0.25">
      <c r="A7" s="22">
        <v>1</v>
      </c>
      <c r="B7" s="25" t="s">
        <v>16</v>
      </c>
      <c r="C7" s="22">
        <v>57690</v>
      </c>
      <c r="D7" s="22">
        <v>75953</v>
      </c>
      <c r="E7" s="22">
        <f>C7:C16-D7:D16</f>
        <v>-18263</v>
      </c>
      <c r="F7" s="22">
        <v>20088</v>
      </c>
      <c r="G7" s="22">
        <v>31449</v>
      </c>
      <c r="H7" s="22">
        <f>F7:F16-G7:G16</f>
        <v>-11361</v>
      </c>
      <c r="I7" s="22">
        <v>8566</v>
      </c>
      <c r="J7" s="22">
        <v>9283</v>
      </c>
      <c r="K7" s="22">
        <f>I7:I16-J7:J16</f>
        <v>-717</v>
      </c>
      <c r="L7" s="22">
        <v>29036</v>
      </c>
      <c r="M7" s="22">
        <v>35221</v>
      </c>
      <c r="N7" s="22">
        <f>L7:L16-M7:M16</f>
        <v>-6185</v>
      </c>
      <c r="O7" s="44">
        <v>24731</v>
      </c>
      <c r="P7" s="45">
        <f>C7/O7</f>
        <v>2.3326998503901986</v>
      </c>
      <c r="Q7" s="43"/>
      <c r="R7" s="37"/>
      <c r="S7" s="31"/>
      <c r="T7" s="31"/>
      <c r="U7" s="31"/>
      <c r="V7" s="31"/>
      <c r="W7" s="31"/>
      <c r="X7" s="31"/>
    </row>
    <row r="8" spans="1:24" x14ac:dyDescent="0.25">
      <c r="A8" s="22">
        <v>2</v>
      </c>
      <c r="B8" s="26" t="s">
        <v>17</v>
      </c>
      <c r="C8" s="22">
        <v>113665</v>
      </c>
      <c r="D8" s="22">
        <v>120144</v>
      </c>
      <c r="E8" s="22">
        <f>C8:C16-D8:D16</f>
        <v>-6479</v>
      </c>
      <c r="F8" s="22">
        <v>24010</v>
      </c>
      <c r="G8" s="22">
        <v>24370</v>
      </c>
      <c r="H8" s="22">
        <f>F8:F16-G8:G16</f>
        <v>-360</v>
      </c>
      <c r="I8" s="22">
        <v>31471</v>
      </c>
      <c r="J8" s="22">
        <v>32336</v>
      </c>
      <c r="K8" s="22">
        <f>I8:I16-J8:J16</f>
        <v>-865</v>
      </c>
      <c r="L8" s="22">
        <v>58184</v>
      </c>
      <c r="M8" s="22">
        <v>63438</v>
      </c>
      <c r="N8" s="22">
        <f>L8:L16-M8:M16</f>
        <v>-5254</v>
      </c>
      <c r="O8" s="44">
        <v>29863</v>
      </c>
      <c r="P8" s="45">
        <f t="shared" ref="P8:P13" si="0">C8/O8</f>
        <v>3.8062150487224993</v>
      </c>
      <c r="Q8" s="43"/>
      <c r="R8" s="38"/>
      <c r="S8" s="31"/>
      <c r="T8" s="31"/>
      <c r="U8" s="31"/>
      <c r="V8" s="31"/>
      <c r="W8" s="31"/>
      <c r="X8" s="31"/>
    </row>
    <row r="9" spans="1:24" x14ac:dyDescent="0.25">
      <c r="A9" s="22">
        <v>3</v>
      </c>
      <c r="B9" s="26" t="s">
        <v>18</v>
      </c>
      <c r="C9" s="22">
        <v>50442</v>
      </c>
      <c r="D9" s="22">
        <v>60329</v>
      </c>
      <c r="E9" s="22">
        <f>C9:C17-D9:D17</f>
        <v>-9887</v>
      </c>
      <c r="F9" s="22">
        <v>28232</v>
      </c>
      <c r="G9" s="22">
        <v>30900</v>
      </c>
      <c r="H9" s="22">
        <f>F9:F17-G9:G17</f>
        <v>-2668</v>
      </c>
      <c r="I9" s="22" t="s">
        <v>10</v>
      </c>
      <c r="J9" s="22" t="s">
        <v>10</v>
      </c>
      <c r="K9" s="22" t="s">
        <v>10</v>
      </c>
      <c r="L9" s="22">
        <v>22210</v>
      </c>
      <c r="M9" s="22">
        <v>29429</v>
      </c>
      <c r="N9" s="22">
        <f>L9:L17-M9:M17</f>
        <v>-7219</v>
      </c>
      <c r="O9" s="44">
        <v>14671</v>
      </c>
      <c r="P9" s="45">
        <f t="shared" si="0"/>
        <v>3.4382114375298207</v>
      </c>
      <c r="Q9" s="43"/>
      <c r="R9" s="38"/>
      <c r="S9" s="31"/>
      <c r="T9" s="31"/>
      <c r="U9" s="31"/>
      <c r="V9" s="31"/>
      <c r="W9" s="31"/>
      <c r="X9" s="31"/>
    </row>
    <row r="10" spans="1:24" x14ac:dyDescent="0.25">
      <c r="A10" s="22">
        <v>4</v>
      </c>
      <c r="B10" s="26" t="s">
        <v>19</v>
      </c>
      <c r="C10" s="22">
        <v>121857</v>
      </c>
      <c r="D10" s="22">
        <v>116401</v>
      </c>
      <c r="E10" s="22">
        <f>C10:C17-D10:D17</f>
        <v>5456</v>
      </c>
      <c r="F10" s="22">
        <v>27362</v>
      </c>
      <c r="G10" s="22">
        <v>24926</v>
      </c>
      <c r="H10" s="22">
        <f>F10:F17-G10:G17</f>
        <v>2436</v>
      </c>
      <c r="I10" s="22">
        <v>59471</v>
      </c>
      <c r="J10" s="22">
        <v>56239</v>
      </c>
      <c r="K10" s="22">
        <f>I10:I17-J10:J17</f>
        <v>3232</v>
      </c>
      <c r="L10" s="22">
        <v>35024</v>
      </c>
      <c r="M10" s="22">
        <v>35236</v>
      </c>
      <c r="N10" s="22">
        <f>L10:L17-M10:M17</f>
        <v>-212</v>
      </c>
      <c r="O10" s="44">
        <v>21792</v>
      </c>
      <c r="P10" s="45">
        <f t="shared" si="0"/>
        <v>5.5918226872246697</v>
      </c>
      <c r="Q10" s="43"/>
      <c r="R10" s="38"/>
      <c r="S10" s="31"/>
      <c r="T10" s="31"/>
      <c r="U10" s="31"/>
      <c r="V10" s="31"/>
      <c r="W10" s="31"/>
      <c r="X10" s="31"/>
    </row>
    <row r="11" spans="1:24" x14ac:dyDescent="0.25">
      <c r="A11" s="22">
        <v>5</v>
      </c>
      <c r="B11" s="26" t="s">
        <v>20</v>
      </c>
      <c r="C11" s="22">
        <v>196212</v>
      </c>
      <c r="D11" s="22">
        <v>234766</v>
      </c>
      <c r="E11" s="22">
        <f>C11:C17-D11:D17</f>
        <v>-38554</v>
      </c>
      <c r="F11" s="22">
        <v>55289</v>
      </c>
      <c r="G11" s="22">
        <v>60420</v>
      </c>
      <c r="H11" s="22">
        <f>F11:F17-G11:G17</f>
        <v>-5131</v>
      </c>
      <c r="I11" s="22">
        <v>76434</v>
      </c>
      <c r="J11" s="22">
        <v>94364</v>
      </c>
      <c r="K11" s="22">
        <f>I11:I17-J11:J17</f>
        <v>-17930</v>
      </c>
      <c r="L11" s="22">
        <v>64489</v>
      </c>
      <c r="M11" s="22">
        <v>79982</v>
      </c>
      <c r="N11" s="22">
        <f>L11:L17-M11:M17</f>
        <v>-15493</v>
      </c>
      <c r="O11" s="44">
        <v>34589</v>
      </c>
      <c r="P11" s="45">
        <f t="shared" si="0"/>
        <v>5.6726705021827746</v>
      </c>
      <c r="Q11" s="43"/>
      <c r="R11" s="38"/>
      <c r="S11" s="31"/>
      <c r="T11" s="31"/>
      <c r="U11" s="31"/>
      <c r="V11" s="31"/>
      <c r="W11" s="31"/>
      <c r="X11" s="31"/>
    </row>
    <row r="12" spans="1:24" x14ac:dyDescent="0.25">
      <c r="A12" s="22">
        <v>6</v>
      </c>
      <c r="B12" s="26" t="s">
        <v>21</v>
      </c>
      <c r="C12" s="22">
        <v>149376</v>
      </c>
      <c r="D12" s="22">
        <v>169845</v>
      </c>
      <c r="E12" s="22">
        <f>C12:C17-D12:D17</f>
        <v>-20469</v>
      </c>
      <c r="F12" s="22">
        <v>90348</v>
      </c>
      <c r="G12" s="22">
        <v>102769</v>
      </c>
      <c r="H12" s="22">
        <f>F12:F17-G12:G17</f>
        <v>-12421</v>
      </c>
      <c r="I12" s="22" t="s">
        <v>10</v>
      </c>
      <c r="J12" s="22" t="s">
        <v>10</v>
      </c>
      <c r="K12" s="22" t="s">
        <v>10</v>
      </c>
      <c r="L12" s="22">
        <v>59028</v>
      </c>
      <c r="M12" s="22">
        <v>67076</v>
      </c>
      <c r="N12" s="22">
        <f>L12:L17-M12:M17</f>
        <v>-8048</v>
      </c>
      <c r="O12" s="44">
        <v>34018</v>
      </c>
      <c r="P12" s="45">
        <f t="shared" si="0"/>
        <v>4.3910870715503556</v>
      </c>
      <c r="Q12" s="43"/>
      <c r="R12" s="38"/>
      <c r="S12" s="31"/>
      <c r="T12" s="31"/>
      <c r="U12" s="31"/>
      <c r="V12" s="31"/>
      <c r="W12" s="31"/>
      <c r="X12" s="31"/>
    </row>
    <row r="13" spans="1:24" x14ac:dyDescent="0.25">
      <c r="A13" s="23">
        <v>7</v>
      </c>
      <c r="B13" s="27" t="s">
        <v>22</v>
      </c>
      <c r="C13" s="23">
        <v>115132</v>
      </c>
      <c r="D13" s="23">
        <v>103689</v>
      </c>
      <c r="E13" s="22">
        <f>C13:C17-D13:D17</f>
        <v>11443</v>
      </c>
      <c r="F13" s="23">
        <v>12605</v>
      </c>
      <c r="G13" s="23">
        <v>9582</v>
      </c>
      <c r="H13" s="22">
        <f>F13:F17-G13:G17</f>
        <v>3023</v>
      </c>
      <c r="I13" s="23">
        <v>16720</v>
      </c>
      <c r="J13" s="23">
        <v>14529</v>
      </c>
      <c r="K13" s="22">
        <f>I13:I17-J13:J17</f>
        <v>2191</v>
      </c>
      <c r="L13" s="23">
        <v>85807</v>
      </c>
      <c r="M13" s="23">
        <v>79578</v>
      </c>
      <c r="N13" s="22">
        <f>L13:L17-M13:M17</f>
        <v>6229</v>
      </c>
      <c r="O13" s="44">
        <v>106179</v>
      </c>
      <c r="P13" s="45">
        <f t="shared" si="0"/>
        <v>1.0843198749281873</v>
      </c>
      <c r="Q13" s="43"/>
      <c r="R13" s="36"/>
      <c r="S13" s="31"/>
      <c r="T13" s="31"/>
      <c r="U13" s="31"/>
      <c r="V13" s="31"/>
      <c r="W13" s="31"/>
      <c r="X13" s="31"/>
    </row>
    <row r="14" spans="1:24" x14ac:dyDescent="0.25">
      <c r="A14" s="57" t="s">
        <v>15</v>
      </c>
      <c r="B14" s="58"/>
      <c r="C14" s="40">
        <f>SUM(C7:C13)</f>
        <v>804374</v>
      </c>
      <c r="D14" s="40">
        <f>SUM(D7:D13)</f>
        <v>881127</v>
      </c>
      <c r="E14" s="40">
        <f>C14:C17-D14:D17</f>
        <v>-76753</v>
      </c>
      <c r="F14" s="40">
        <f>SUM(F7:F13)</f>
        <v>257934</v>
      </c>
      <c r="G14" s="40">
        <f>SUM(G7:G13)</f>
        <v>284416</v>
      </c>
      <c r="H14" s="40">
        <f>F14:F17-G14:G17</f>
        <v>-26482</v>
      </c>
      <c r="I14" s="40">
        <f>SUM(I7:I13)</f>
        <v>192662</v>
      </c>
      <c r="J14" s="40">
        <f>SUM(J7:J13)</f>
        <v>206751</v>
      </c>
      <c r="K14" s="40">
        <f>I14:I17-J14:J17</f>
        <v>-14089</v>
      </c>
      <c r="L14" s="40">
        <f>SUM(L7:L13)</f>
        <v>353778</v>
      </c>
      <c r="M14" s="40">
        <f>SUM(M7:M13)</f>
        <v>389960</v>
      </c>
      <c r="N14" s="40">
        <f>L14:L17-M14:M17</f>
        <v>-36182</v>
      </c>
      <c r="O14" s="46"/>
      <c r="P14" s="43"/>
      <c r="Q14" s="43"/>
      <c r="R14" s="38"/>
      <c r="S14" s="31"/>
      <c r="T14" s="31"/>
      <c r="U14" s="31"/>
      <c r="V14" s="31"/>
      <c r="W14" s="31"/>
      <c r="X14" s="31"/>
    </row>
    <row r="15" spans="1:24" x14ac:dyDescent="0.25">
      <c r="A15" s="24">
        <v>8</v>
      </c>
      <c r="B15" s="28" t="s">
        <v>23</v>
      </c>
      <c r="C15" s="24">
        <v>719790</v>
      </c>
      <c r="D15" s="24">
        <v>814594</v>
      </c>
      <c r="E15" s="23">
        <f>C15:C17-D15:D17</f>
        <v>-94804</v>
      </c>
      <c r="F15" s="24">
        <v>58073</v>
      </c>
      <c r="G15" s="24">
        <v>72367</v>
      </c>
      <c r="H15" s="23">
        <f>F15:F17-G15:G17</f>
        <v>-14294</v>
      </c>
      <c r="I15" s="24">
        <v>661717</v>
      </c>
      <c r="J15" s="24">
        <v>742227</v>
      </c>
      <c r="K15" s="23">
        <f>I15:I17-J15:J17</f>
        <v>-80510</v>
      </c>
      <c r="L15" s="24" t="s">
        <v>10</v>
      </c>
      <c r="M15" s="24" t="s">
        <v>10</v>
      </c>
      <c r="N15" s="23" t="s">
        <v>10</v>
      </c>
      <c r="O15" s="44">
        <v>602408</v>
      </c>
      <c r="P15" s="45">
        <f>C15/O15</f>
        <v>1.194854650004648</v>
      </c>
      <c r="Q15" s="43"/>
      <c r="R15" s="35"/>
      <c r="S15" s="31"/>
      <c r="T15" s="31"/>
      <c r="U15" s="31"/>
      <c r="V15" s="31"/>
      <c r="W15" s="31"/>
      <c r="X15" s="31"/>
    </row>
    <row r="16" spans="1:24" x14ac:dyDescent="0.25">
      <c r="A16" s="47" t="s">
        <v>15</v>
      </c>
      <c r="B16" s="48"/>
      <c r="C16" s="40">
        <f>SUM(C14:C15)</f>
        <v>1524164</v>
      </c>
      <c r="D16" s="40">
        <f>SUM(D14:D15)</f>
        <v>1695721</v>
      </c>
      <c r="E16" s="40">
        <f>C16:C17-D16:D17</f>
        <v>-171557</v>
      </c>
      <c r="F16" s="42">
        <f>SUM(F14:F15)</f>
        <v>316007</v>
      </c>
      <c r="G16" s="42">
        <f>SUM(G14:G15)</f>
        <v>356783</v>
      </c>
      <c r="H16" s="42">
        <f>F16:F17-G16:G17</f>
        <v>-40776</v>
      </c>
      <c r="I16" s="42">
        <f>SUM(I14:I15)</f>
        <v>854379</v>
      </c>
      <c r="J16" s="42">
        <f>SUM(J14:J15)</f>
        <v>948978</v>
      </c>
      <c r="K16" s="42">
        <f>I16:I17-J16:J17</f>
        <v>-94599</v>
      </c>
      <c r="L16" s="40">
        <f>SUM(L14:L15)</f>
        <v>353778</v>
      </c>
      <c r="M16" s="40">
        <f>SUM(M14:M15)</f>
        <v>389960</v>
      </c>
      <c r="N16" s="40">
        <f>L16:L17-M16:M17</f>
        <v>-36182</v>
      </c>
      <c r="O16" s="46"/>
      <c r="P16" s="43"/>
      <c r="Q16" s="43"/>
      <c r="R16" s="36"/>
      <c r="S16" s="31"/>
      <c r="T16" s="31"/>
      <c r="U16" s="31"/>
      <c r="V16" s="31"/>
      <c r="W16" s="31"/>
      <c r="X16" s="31"/>
    </row>
    <row r="17" spans="1:24" s="6" customFormat="1" ht="12.75" x14ac:dyDescent="0.2">
      <c r="A17" s="17"/>
      <c r="B17" s="17"/>
      <c r="C17" s="17"/>
      <c r="D17" s="17"/>
      <c r="E17" s="17"/>
      <c r="F17" s="17"/>
      <c r="G17" s="17"/>
      <c r="H17" s="17"/>
      <c r="I17" s="5"/>
      <c r="J17" s="5"/>
      <c r="K17" s="5"/>
      <c r="L17" s="5"/>
      <c r="M17" s="5"/>
      <c r="N17" s="5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x14ac:dyDescent="0.25"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x14ac:dyDescent="0.25"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x14ac:dyDescent="0.25"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x14ac:dyDescent="0.25"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x14ac:dyDescent="0.25"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x14ac:dyDescent="0.25"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x14ac:dyDescent="0.25"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x14ac:dyDescent="0.25"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33" spans="2:9" x14ac:dyDescent="0.25">
      <c r="B33" s="21"/>
      <c r="C33" s="21"/>
      <c r="D33" s="21"/>
      <c r="E33" s="21"/>
      <c r="F33" s="21"/>
      <c r="G33" s="21"/>
      <c r="H33" s="31"/>
      <c r="I33" s="31"/>
    </row>
    <row r="34" spans="2:9" x14ac:dyDescent="0.25">
      <c r="B34" s="43">
        <v>2022</v>
      </c>
      <c r="C34" s="43">
        <v>1581339</v>
      </c>
      <c r="D34" s="43"/>
      <c r="E34" s="31"/>
      <c r="F34" s="31"/>
      <c r="G34" s="31"/>
      <c r="H34" s="31"/>
      <c r="I34" s="31"/>
    </row>
    <row r="35" spans="2:9" x14ac:dyDescent="0.25">
      <c r="B35" s="43">
        <v>2023</v>
      </c>
      <c r="C35" s="43">
        <v>1695721</v>
      </c>
      <c r="D35" s="43"/>
      <c r="E35" s="31"/>
      <c r="F35" s="31"/>
      <c r="G35" s="31"/>
      <c r="H35" s="31"/>
      <c r="I35" s="31"/>
    </row>
    <row r="36" spans="2:9" x14ac:dyDescent="0.25">
      <c r="B36" s="43">
        <v>2024</v>
      </c>
      <c r="C36" s="43">
        <v>1524164</v>
      </c>
      <c r="D36" s="43"/>
      <c r="E36" s="31"/>
      <c r="F36" s="31"/>
      <c r="G36" s="31"/>
      <c r="H36" s="31"/>
      <c r="I36" s="31"/>
    </row>
    <row r="37" spans="2:9" x14ac:dyDescent="0.25">
      <c r="B37" s="43"/>
      <c r="C37" s="43"/>
      <c r="D37" s="43"/>
      <c r="E37" s="31"/>
      <c r="F37" s="31"/>
      <c r="G37" s="31"/>
      <c r="H37" s="31"/>
      <c r="I37" s="31"/>
    </row>
    <row r="38" spans="2:9" x14ac:dyDescent="0.25">
      <c r="B38" s="31"/>
      <c r="C38" s="31"/>
      <c r="D38" s="31"/>
      <c r="E38" s="31"/>
      <c r="F38" s="31"/>
      <c r="G38" s="31"/>
      <c r="H38" s="31"/>
      <c r="I38" s="31"/>
    </row>
    <row r="39" spans="2:9" x14ac:dyDescent="0.25">
      <c r="B39" s="31"/>
      <c r="C39" s="31"/>
      <c r="D39" s="31"/>
      <c r="E39" s="31"/>
      <c r="F39" s="31"/>
      <c r="G39" s="31"/>
      <c r="H39" s="31"/>
      <c r="I39" s="31"/>
    </row>
    <row r="40" spans="2:9" x14ac:dyDescent="0.25">
      <c r="B40" s="31"/>
      <c r="C40" s="31"/>
      <c r="D40" s="31"/>
      <c r="E40" s="31"/>
      <c r="F40" s="31"/>
      <c r="G40" s="31"/>
      <c r="H40" s="31"/>
      <c r="I40" s="31"/>
    </row>
    <row r="41" spans="2:9" x14ac:dyDescent="0.25">
      <c r="B41" s="31"/>
      <c r="C41" s="31"/>
      <c r="D41" s="31"/>
      <c r="E41" s="31"/>
      <c r="F41" s="31"/>
      <c r="G41" s="31"/>
      <c r="H41" s="31"/>
      <c r="I41" s="31"/>
    </row>
  </sheetData>
  <sortState ref="G23:H29">
    <sortCondition ref="H22"/>
  </sortState>
  <mergeCells count="20">
    <mergeCell ref="A2:N2"/>
    <mergeCell ref="A4:A6"/>
    <mergeCell ref="C4:E4"/>
    <mergeCell ref="F4:H4"/>
    <mergeCell ref="I4:K4"/>
    <mergeCell ref="L4:N4"/>
    <mergeCell ref="C5:C6"/>
    <mergeCell ref="D5:D6"/>
    <mergeCell ref="E5:E6"/>
    <mergeCell ref="F5:F6"/>
    <mergeCell ref="M5:M6"/>
    <mergeCell ref="N5:N6"/>
    <mergeCell ref="J5:J6"/>
    <mergeCell ref="K5:K6"/>
    <mergeCell ref="L5:L6"/>
    <mergeCell ref="A14:B14"/>
    <mergeCell ref="A16:B16"/>
    <mergeCell ref="G5:G6"/>
    <mergeCell ref="H5:H6"/>
    <mergeCell ref="I5:I6"/>
  </mergeCells>
  <conditionalFormatting sqref="R15">
    <cfRule type="cellIs" dxfId="2" priority="3" stopIfTrue="1" operator="lessThan">
      <formula>0</formula>
    </cfRule>
  </conditionalFormatting>
  <conditionalFormatting sqref="O7:O15">
    <cfRule type="cellIs" dxfId="1" priority="2" stopIfTrue="1" operator="lessThan">
      <formula>0</formula>
    </cfRule>
  </conditionalFormatting>
  <conditionalFormatting sqref="R8:R12 R14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L32" sqref="L32"/>
    </sheetView>
  </sheetViews>
  <sheetFormatPr defaultRowHeight="15" x14ac:dyDescent="0.25"/>
  <sheetData>
    <row r="3" spans="1:3" x14ac:dyDescent="0.25">
      <c r="A3" s="12" t="s">
        <v>11</v>
      </c>
      <c r="B3">
        <v>18.3</v>
      </c>
    </row>
    <row r="4" spans="1:3" x14ac:dyDescent="0.25">
      <c r="A4" s="12" t="s">
        <v>14</v>
      </c>
      <c r="B4">
        <v>9.7200000000000006</v>
      </c>
    </row>
    <row r="5" spans="1:3" x14ac:dyDescent="0.25">
      <c r="A5" s="12" t="s">
        <v>13</v>
      </c>
      <c r="B5">
        <v>6.67</v>
      </c>
    </row>
    <row r="6" spans="1:3" ht="25.5" x14ac:dyDescent="0.25">
      <c r="A6" s="12" t="s">
        <v>12</v>
      </c>
      <c r="B6">
        <v>6.51</v>
      </c>
    </row>
    <row r="7" spans="1:3" ht="25.5" x14ac:dyDescent="0.25">
      <c r="A7" s="11" t="s">
        <v>9</v>
      </c>
      <c r="B7">
        <v>4.93</v>
      </c>
    </row>
    <row r="9" spans="1:3" x14ac:dyDescent="0.25">
      <c r="A9">
        <v>2012</v>
      </c>
      <c r="B9">
        <v>1344450</v>
      </c>
      <c r="C9">
        <f>B10-B9</f>
        <v>-15919</v>
      </c>
    </row>
    <row r="10" spans="1:3" x14ac:dyDescent="0.25">
      <c r="A10">
        <v>2013</v>
      </c>
      <c r="B10">
        <v>1328531</v>
      </c>
      <c r="C10">
        <f>C9/B10*100</f>
        <v>-1.1982407636705505</v>
      </c>
    </row>
    <row r="11" spans="1:3" x14ac:dyDescent="0.25">
      <c r="A11">
        <v>2014</v>
      </c>
      <c r="B11">
        <v>1289790</v>
      </c>
    </row>
    <row r="14" spans="1:3" x14ac:dyDescent="0.25">
      <c r="A14" s="7" t="s">
        <v>20</v>
      </c>
      <c r="B14">
        <v>9.32</v>
      </c>
    </row>
    <row r="15" spans="1:3" x14ac:dyDescent="0.25">
      <c r="A15" s="8" t="s">
        <v>18</v>
      </c>
      <c r="B15">
        <v>8.69</v>
      </c>
    </row>
    <row r="16" spans="1:3" x14ac:dyDescent="0.25">
      <c r="A16" s="8" t="s">
        <v>19</v>
      </c>
      <c r="B16">
        <v>8.35</v>
      </c>
    </row>
    <row r="17" spans="1:2" x14ac:dyDescent="0.25">
      <c r="A17" s="8" t="s">
        <v>16</v>
      </c>
      <c r="B17">
        <v>7.43</v>
      </c>
    </row>
    <row r="18" spans="1:2" x14ac:dyDescent="0.25">
      <c r="A18" s="8" t="s">
        <v>21</v>
      </c>
      <c r="B18">
        <v>7.26</v>
      </c>
    </row>
    <row r="19" spans="1:2" x14ac:dyDescent="0.25">
      <c r="A19" s="8" t="s">
        <v>17</v>
      </c>
      <c r="B19">
        <v>6.97</v>
      </c>
    </row>
    <row r="20" spans="1:2" x14ac:dyDescent="0.25">
      <c r="A20" s="9" t="s">
        <v>24</v>
      </c>
      <c r="B20">
        <v>2.1800000000000002</v>
      </c>
    </row>
    <row r="21" spans="1:2" x14ac:dyDescent="0.25">
      <c r="A21" s="10" t="s">
        <v>22</v>
      </c>
      <c r="B21">
        <v>1.5</v>
      </c>
    </row>
    <row r="23" spans="1:2" x14ac:dyDescent="0.25">
      <c r="A23">
        <v>2012</v>
      </c>
      <c r="B23">
        <v>2925469</v>
      </c>
    </row>
    <row r="24" spans="1:2" x14ac:dyDescent="0.25">
      <c r="A24">
        <v>2013</v>
      </c>
      <c r="B24">
        <v>2862057</v>
      </c>
    </row>
    <row r="25" spans="1:2" x14ac:dyDescent="0.25">
      <c r="A25">
        <v>2014</v>
      </c>
      <c r="B25">
        <v>2678800</v>
      </c>
    </row>
    <row r="28" spans="1:2" x14ac:dyDescent="0.25">
      <c r="A28">
        <f>B25-B24</f>
        <v>-183257</v>
      </c>
      <c r="B28">
        <f>B24-B23</f>
        <v>-63412</v>
      </c>
    </row>
    <row r="29" spans="1:2" x14ac:dyDescent="0.25">
      <c r="A29">
        <f>A28/B25*100</f>
        <v>-6.8410109004031661</v>
      </c>
      <c r="B29">
        <f>B28/B24*100</f>
        <v>-2.2156092628483637</v>
      </c>
    </row>
  </sheetData>
  <sortState ref="A14:B21">
    <sortCondition descending="1" ref="B14:B2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2025-09-10T04:20:21Z</cp:lastPrinted>
  <dcterms:created xsi:type="dcterms:W3CDTF">2014-01-10T06:17:48Z</dcterms:created>
  <dcterms:modified xsi:type="dcterms:W3CDTF">2025-09-10T04:21:04Z</dcterms:modified>
  <cp:category/>
  <cp:contentStatus/>
</cp:coreProperties>
</file>