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12060" windowHeight="4215" activeTab="1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6" i="2" s="1"/>
  <c r="O12" i="1" l="1"/>
  <c r="A50" i="3" l="1"/>
  <c r="A49" i="3"/>
  <c r="M16" i="2"/>
  <c r="P15" i="2"/>
  <c r="K15" i="2"/>
  <c r="H15" i="2"/>
  <c r="E15" i="2"/>
  <c r="M14" i="2"/>
  <c r="L14" i="2"/>
  <c r="L16" i="2" s="1"/>
  <c r="J14" i="2"/>
  <c r="J16" i="2" s="1"/>
  <c r="I14" i="2"/>
  <c r="I16" i="2" s="1"/>
  <c r="G14" i="2"/>
  <c r="G16" i="2" s="1"/>
  <c r="F14" i="2"/>
  <c r="F16" i="2" s="1"/>
  <c r="D14" i="2"/>
  <c r="D16" i="2" s="1"/>
  <c r="C14" i="2"/>
  <c r="C16" i="2" s="1"/>
  <c r="P13" i="2"/>
  <c r="N13" i="2"/>
  <c r="K13" i="2"/>
  <c r="H13" i="2"/>
  <c r="E13" i="2"/>
  <c r="P12" i="2"/>
  <c r="N12" i="2"/>
  <c r="H12" i="2"/>
  <c r="E12" i="2"/>
  <c r="P11" i="2"/>
  <c r="N11" i="2"/>
  <c r="K11" i="2"/>
  <c r="H11" i="2"/>
  <c r="E11" i="2"/>
  <c r="P10" i="2"/>
  <c r="N10" i="2"/>
  <c r="K10" i="2"/>
  <c r="H10" i="2"/>
  <c r="E10" i="2"/>
  <c r="P9" i="2"/>
  <c r="N9" i="2"/>
  <c r="H9" i="2"/>
  <c r="E9" i="2"/>
  <c r="P8" i="2"/>
  <c r="N8" i="2"/>
  <c r="K8" i="2"/>
  <c r="H8" i="2"/>
  <c r="E8" i="2"/>
  <c r="P7" i="2"/>
  <c r="N7" i="2"/>
  <c r="K7" i="2"/>
  <c r="H7" i="2"/>
  <c r="E7" i="2"/>
  <c r="M12" i="1"/>
  <c r="L12" i="1"/>
  <c r="J12" i="1"/>
  <c r="I12" i="1"/>
  <c r="G12" i="1"/>
  <c r="F12" i="1"/>
  <c r="D12" i="1"/>
  <c r="C12" i="1"/>
  <c r="P11" i="1"/>
  <c r="N11" i="1"/>
  <c r="H11" i="1"/>
  <c r="E11" i="1"/>
  <c r="P10" i="1"/>
  <c r="N10" i="1"/>
  <c r="K10" i="1"/>
  <c r="H10" i="1"/>
  <c r="E10" i="1"/>
  <c r="P9" i="1"/>
  <c r="N9" i="1"/>
  <c r="K9" i="1"/>
  <c r="H9" i="1"/>
  <c r="E9" i="1"/>
  <c r="P8" i="1"/>
  <c r="N8" i="1"/>
  <c r="K8" i="1"/>
  <c r="H8" i="1"/>
  <c r="E8" i="1"/>
  <c r="P7" i="1"/>
  <c r="K7" i="1"/>
  <c r="H7" i="1"/>
  <c r="E7" i="1"/>
  <c r="N16" i="2" l="1"/>
  <c r="N14" i="2"/>
  <c r="K16" i="2"/>
  <c r="N12" i="1"/>
  <c r="K12" i="1"/>
  <c r="H12" i="1"/>
  <c r="E12" i="1"/>
  <c r="K14" i="2"/>
  <c r="H14" i="2"/>
  <c r="H16" i="2"/>
  <c r="E14" i="2"/>
  <c r="E16" i="2"/>
</calcChain>
</file>

<file path=xl/sharedStrings.xml><?xml version="1.0" encoding="utf-8"?>
<sst xmlns="http://schemas.openxmlformats.org/spreadsheetml/2006/main" count="72" uniqueCount="29">
  <si>
    <t>Eil. Nr.</t>
  </si>
  <si>
    <t>Savivaldybių</t>
  </si>
  <si>
    <t>SVB tinklo bibliotekose</t>
  </si>
  <si>
    <t>VB</t>
  </si>
  <si>
    <t>Miesto fil.</t>
  </si>
  <si>
    <t>Kaimo fil.</t>
  </si>
  <si>
    <t xml:space="preserve">viešosios </t>
  </si>
  <si>
    <t>Skirtumas</t>
  </si>
  <si>
    <t>3.1</t>
  </si>
  <si>
    <t>bibliotekos</t>
  </si>
  <si>
    <t>Alytaus m.</t>
  </si>
  <si>
    <t>x</t>
  </si>
  <si>
    <t>Alytaus r.</t>
  </si>
  <si>
    <t>Druskininkai</t>
  </si>
  <si>
    <t>Lazdijai</t>
  </si>
  <si>
    <t>Varėna</t>
  </si>
  <si>
    <t>Iš viso</t>
  </si>
  <si>
    <t xml:space="preserve"> Elektrėnai</t>
  </si>
  <si>
    <t xml:space="preserve"> Šalčininkai</t>
  </si>
  <si>
    <t xml:space="preserve"> Širvintos</t>
  </si>
  <si>
    <t xml:space="preserve"> Švenčionys</t>
  </si>
  <si>
    <t xml:space="preserve"> Trakai</t>
  </si>
  <si>
    <t xml:space="preserve"> Ukmergė</t>
  </si>
  <si>
    <t xml:space="preserve"> Vilniaus r.</t>
  </si>
  <si>
    <t>Iš viso:</t>
  </si>
  <si>
    <t xml:space="preserve"> Vilniaus m.</t>
  </si>
  <si>
    <t>Vilniaus m.</t>
  </si>
  <si>
    <t>3.3. ALYTAUS APSKRITIES SAVIVALDYBIŲ VIEŠŲJŲ BIBLIOTEKŲ LANKYTOJŲ SKAIČIUS 2023-2024 M.</t>
  </si>
  <si>
    <t>3.3. VILNIAUS APSKRITIES SAVIVALDYBIŲ VIEŠŲJŲ BIBLIOTEKŲ LANKYTOJŲ SKAIČIUS 2023-2024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</si>
</sst>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0"/>
      <color theme="5" tint="-0.499984740745262"/>
      <name val="Calibri"/>
      <family val="2"/>
      <charset val="186"/>
      <scheme val="minor"/>
    </font>
    <font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4" fillId="2" borderId="0" xfId="1" applyFill="1" applyAlignment="1">
      <alignment horizontal="center" vertical="center"/>
    </xf>
    <xf numFmtId="1" fontId="5" fillId="2" borderId="0" xfId="1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8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9" fillId="5" borderId="2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16" fillId="2" borderId="0" xfId="0" applyFont="1" applyFill="1"/>
    <xf numFmtId="0" fontId="16" fillId="2" borderId="1" xfId="0" applyFont="1" applyFill="1" applyBorder="1"/>
    <xf numFmtId="0" fontId="17" fillId="5" borderId="2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8" fillId="2" borderId="0" xfId="0" applyFont="1" applyFill="1"/>
    <xf numFmtId="0" fontId="19" fillId="2" borderId="0" xfId="0" applyFont="1" applyFill="1" applyAlignment="1">
      <alignment horizontal="center" wrapText="1"/>
    </xf>
    <xf numFmtId="0" fontId="20" fillId="2" borderId="0" xfId="1" applyFont="1" applyFill="1" applyAlignment="1">
      <alignment horizontal="center" vertical="center"/>
    </xf>
    <xf numFmtId="1" fontId="21" fillId="2" borderId="0" xfId="1" applyNumberFormat="1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22" fillId="2" borderId="0" xfId="0" applyFont="1" applyFill="1"/>
    <xf numFmtId="0" fontId="25" fillId="2" borderId="0" xfId="0" applyFont="1" applyFill="1" applyBorder="1" applyAlignment="1">
      <alignment horizontal="center"/>
    </xf>
    <xf numFmtId="2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3" fillId="2" borderId="0" xfId="0" applyFont="1" applyFill="1"/>
    <xf numFmtId="2" fontId="23" fillId="2" borderId="0" xfId="0" applyNumberFormat="1" applyFont="1" applyFill="1"/>
    <xf numFmtId="0" fontId="11" fillId="2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15" fillId="4" borderId="8" xfId="0" applyFont="1" applyFill="1" applyBorder="1" applyAlignment="1"/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right"/>
    </xf>
    <xf numFmtId="0" fontId="14" fillId="4" borderId="12" xfId="0" applyFont="1" applyFill="1" applyBorder="1" applyAlignment="1"/>
    <xf numFmtId="0" fontId="7" fillId="4" borderId="8" xfId="0" applyFont="1" applyFill="1" applyBorder="1" applyAlignment="1">
      <alignment horizontal="right"/>
    </xf>
    <xf numFmtId="0" fontId="12" fillId="4" borderId="8" xfId="0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4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FFFFF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Lankytojų skaičiaus kaita Alytaus apskrities bibliotekose 202</a:t>
            </a:r>
            <a:r>
              <a:rPr lang="ru-RU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ru-RU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m.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71406962659884"/>
          <c:y val="4.7488600866162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0481254600142569E-2"/>
          <c:y val="0.33845125837313778"/>
          <c:w val="0.92271760485427323"/>
          <c:h val="0.561886247226404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133666808578994E-2"/>
                  <c:y val="0.143049501070550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0A-4C1D-B12D-60C54B62C76B}"/>
                </c:ext>
              </c:extLst>
            </c:dLbl>
            <c:dLbl>
              <c:idx val="1"/>
              <c:layout>
                <c:manualLayout>
                  <c:x val="1.7832650544078371E-2"/>
                  <c:y val="0.272892870951409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0F1944A-10DC-4176-A416-AABE578E687A}" type="VALUE"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r>
                      <a:rPr lang="en-US"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(3,31 %)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64200237918449"/>
                      <c:h val="0.231839349428603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0A-4C1D-B12D-60C54B62C76B}"/>
                </c:ext>
              </c:extLst>
            </c:dLbl>
            <c:dLbl>
              <c:idx val="2"/>
              <c:layout>
                <c:manualLayout>
                  <c:x val="2.1399180652893923E-2"/>
                  <c:y val="0.1980569114281098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2D223C9-6F05-4563-A6EA-6079E5D556B4}" type="VALUE"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  </a:t>
                    </a:r>
                    <a:r>
                      <a:rPr lang="en-US"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(-21,79%)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04118303207853"/>
                      <c:h val="0.222341629255371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40A-4C1D-B12D-60C54B62C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(Alytaus!$B$30,Alytaus!$D$5,Alytaus!$C$5)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(Alytaus!$C$30,Alytaus!$D$12,Alytaus!$C$12)</c:f>
              <c:numCache>
                <c:formatCode>General</c:formatCode>
                <c:ptCount val="3"/>
                <c:pt idx="0">
                  <c:v>463496</c:v>
                </c:pt>
                <c:pt idx="1">
                  <c:v>479392</c:v>
                </c:pt>
                <c:pt idx="2">
                  <c:v>393591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53-4EC5-B181-07AACF999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225920"/>
        <c:axId val="96237056"/>
        <c:axId val="0"/>
      </c:bar3DChart>
      <c:catAx>
        <c:axId val="9622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237056"/>
        <c:crosses val="autoZero"/>
        <c:auto val="1"/>
        <c:lblAlgn val="ctr"/>
        <c:lblOffset val="100"/>
        <c:noMultiLvlLbl val="0"/>
      </c:catAx>
      <c:valAx>
        <c:axId val="9623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2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Apsilankym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bibliotekose skai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č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ius vienam gyventojui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036960838753265"/>
          <c:y val="3.7990880692929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(Alytaus!$B$7,Alytaus!$B$8,Alytaus!$B$9,Alytaus!$B$10,Alytaus!$B$11)</c:f>
              <c:strCache>
                <c:ptCount val="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</c:strCache>
            </c:strRef>
          </c:cat>
          <c:val>
            <c:numRef>
              <c:f>(Alytaus!$P$7,Alytaus!$P$8,Alytaus!$P$9,Alytaus!$P$10,Alytaus!$P$11)</c:f>
              <c:numCache>
                <c:formatCode>0.00</c:formatCode>
                <c:ptCount val="5"/>
                <c:pt idx="0">
                  <c:v>2.457732761978964</c:v>
                </c:pt>
                <c:pt idx="1">
                  <c:v>2.9440779139176878</c:v>
                </c:pt>
                <c:pt idx="2">
                  <c:v>3.8929193411952032</c:v>
                </c:pt>
                <c:pt idx="3">
                  <c:v>6.0771466775187486</c:v>
                </c:pt>
                <c:pt idx="4">
                  <c:v>0.48179690223616711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9-46BC-8D9A-7AEF6B0291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801344"/>
        <c:axId val="97804288"/>
        <c:axId val="0"/>
      </c:bar3DChart>
      <c:catAx>
        <c:axId val="9780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804288"/>
        <c:crosses val="autoZero"/>
        <c:auto val="1"/>
        <c:lblAlgn val="ctr"/>
        <c:lblOffset val="100"/>
        <c:noMultiLvlLbl val="0"/>
      </c:catAx>
      <c:valAx>
        <c:axId val="978042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780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 rot="0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Lankytojų skaičiaus kaita 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apskrities bibliotekose 2022-20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6916898700142"/>
          <c:y val="1.3608872654734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01882301128058E-2"/>
                  <c:y val="0.1088901351539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62801745694284"/>
                      <c:h val="7.4717523106336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C58-40DB-9FB0-AF5808F4FECB}"/>
                </c:ext>
              </c:extLst>
            </c:dLbl>
            <c:dLbl>
              <c:idx val="1"/>
              <c:layout>
                <c:manualLayout>
                  <c:x val="1.4082486100845806E-2"/>
                  <c:y val="0.205162292392056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FAF38FC-E6E2-41E1-A9DD-4610C9EF409F}" type="VALUE"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r>
                      <a:rPr lang="en-US"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(9,3%)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04483032884969"/>
                      <c:h val="0.18806901201607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C58-40DB-9FB0-AF5808F4FECB}"/>
                </c:ext>
              </c:extLst>
            </c:dLbl>
            <c:dLbl>
              <c:idx val="2"/>
              <c:layout>
                <c:manualLayout>
                  <c:x val="2.0226880828374615E-2"/>
                  <c:y val="0.211340468875580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1346964   (-5,3</a:t>
                    </a:r>
                    <a:r>
                      <a:rPr lang="en-US" sz="900" b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%)
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04483032884969"/>
                      <c:h val="0.240021777766373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58-40DB-9FB0-AF5808F4F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(Vilniaus!$B$34,Vilniaus!$D$5,Vilniaus!$C$5)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(Vilniaus!$C$34,Vilniaus!$D$16,Vilniaus!$C$16)</c:f>
              <c:numCache>
                <c:formatCode>General</c:formatCode>
                <c:ptCount val="3"/>
                <c:pt idx="0">
                  <c:v>1286623</c:v>
                </c:pt>
                <c:pt idx="1">
                  <c:v>1418478</c:v>
                </c:pt>
                <c:pt idx="2">
                  <c:v>1346964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C4-4564-A3DA-5CC77E4B46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603008"/>
        <c:axId val="100610048"/>
        <c:axId val="0"/>
      </c:bar3DChart>
      <c:catAx>
        <c:axId val="1006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610048"/>
        <c:crosses val="autoZero"/>
        <c:auto val="1"/>
        <c:lblAlgn val="ctr"/>
        <c:lblOffset val="100"/>
        <c:noMultiLvlLbl val="0"/>
      </c:catAx>
      <c:valAx>
        <c:axId val="100610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60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Apsilankym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bibliotekose skai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č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ius vienam gyventojui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(Vilniaus!$B$7,Vilniaus!$B$8,Vilniaus!$B$9,Vilniaus!$B$10,Vilniaus!$B$11,Vilniaus!$B$12,Vilniaus!$B$13,Vilniaus!$B$15)</c:f>
              <c:strCache>
                <c:ptCount val="8"/>
                <c:pt idx="0">
                  <c:v> Elektrėnai</c:v>
                </c:pt>
                <c:pt idx="1">
                  <c:v> Šalčininkai</c:v>
                </c:pt>
                <c:pt idx="2">
                  <c:v> Širvintos</c:v>
                </c:pt>
                <c:pt idx="3">
                  <c:v> Švenčionys</c:v>
                </c:pt>
                <c:pt idx="4">
                  <c:v> Trakai</c:v>
                </c:pt>
                <c:pt idx="5">
                  <c:v> Ukmergė</c:v>
                </c:pt>
                <c:pt idx="6">
                  <c:v> Vilniaus r.</c:v>
                </c:pt>
                <c:pt idx="7">
                  <c:v> Vilniaus m.</c:v>
                </c:pt>
              </c:strCache>
            </c:strRef>
          </c:cat>
          <c:val>
            <c:numRef>
              <c:f>(Vilniaus!$P$7,Vilniaus!$P$8,Vilniaus!$P$9,Vilniaus!$P$10,Vilniaus!$P$11,Vilniaus!$P$12,Vilniaus!$P$13,Vilniaus!$P$15)</c:f>
              <c:numCache>
                <c:formatCode>0.00</c:formatCode>
                <c:ptCount val="8"/>
                <c:pt idx="0">
                  <c:v>3.6920464194735354</c:v>
                </c:pt>
                <c:pt idx="1">
                  <c:v>2.8783444396075413</c:v>
                </c:pt>
                <c:pt idx="2">
                  <c:v>2.4342580601186015</c:v>
                </c:pt>
                <c:pt idx="3">
                  <c:v>3.9118483847283407</c:v>
                </c:pt>
                <c:pt idx="4">
                  <c:v>4.4497094451993409</c:v>
                </c:pt>
                <c:pt idx="5">
                  <c:v>4.6966605914515842</c:v>
                </c:pt>
                <c:pt idx="6">
                  <c:v>0.67226099322841615</c:v>
                </c:pt>
                <c:pt idx="7">
                  <c:v>1.1017084766470564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0-4A0E-8E6E-71B5A98CE2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621696"/>
        <c:axId val="100653312"/>
        <c:axId val="0"/>
      </c:bar3DChart>
      <c:catAx>
        <c:axId val="1006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653312"/>
        <c:crosses val="autoZero"/>
        <c:auto val="1"/>
        <c:lblAlgn val="ctr"/>
        <c:lblOffset val="100"/>
        <c:noMultiLvlLbl val="0"/>
      </c:catAx>
      <c:valAx>
        <c:axId val="100653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006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400" b="1">
                <a:solidFill>
                  <a:schemeClr val="tx1"/>
                </a:solidFill>
                <a:latin typeface="+mn-lt"/>
              </a:rPr>
              <a:t>Apsilankym</a:t>
            </a:r>
            <a:r>
              <a:rPr lang="lt-LT" sz="1400" b="1">
                <a:solidFill>
                  <a:schemeClr val="tx1"/>
                </a:solidFill>
                <a:latin typeface="+mn-lt"/>
              </a:rPr>
              <a:t>ų</a:t>
            </a:r>
            <a:r>
              <a:rPr lang="en-US" sz="1400" b="1">
                <a:solidFill>
                  <a:schemeClr val="tx1"/>
                </a:solidFill>
                <a:latin typeface="+mn-lt"/>
              </a:rPr>
              <a:t> bibliotekose skai</a:t>
            </a:r>
            <a:r>
              <a:rPr lang="lt-LT" sz="1400" b="1">
                <a:solidFill>
                  <a:schemeClr val="tx1"/>
                </a:solidFill>
                <a:latin typeface="+mn-lt"/>
              </a:rPr>
              <a:t>č</a:t>
            </a:r>
            <a:r>
              <a:rPr lang="en-US" sz="1400" b="1">
                <a:solidFill>
                  <a:schemeClr val="tx1"/>
                </a:solidFill>
                <a:latin typeface="+mn-lt"/>
              </a:rPr>
              <a:t>ius vienam gyventojui</a:t>
            </a:r>
          </a:p>
        </c:rich>
      </c:tx>
      <c:layout>
        <c:manualLayout>
          <c:xMode val="edge"/>
          <c:yMode val="edge"/>
          <c:x val="0.17184130060292852"/>
          <c:y val="4.703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61154177433246E-2"/>
          <c:y val="0.16091703703703703"/>
          <c:w val="0.9036304909560724"/>
          <c:h val="0.5748077777777778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Lapas1!$A$2:$A$6</c:f>
              <c:strCache>
                <c:ptCount val="5"/>
                <c:pt idx="0">
                  <c:v>Alytaus r.</c:v>
                </c:pt>
                <c:pt idx="1">
                  <c:v>Varėna</c:v>
                </c:pt>
                <c:pt idx="2">
                  <c:v>Lazdijai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Lapas1!$B$2:$B$6</c:f>
              <c:numCache>
                <c:formatCode>General</c:formatCode>
                <c:ptCount val="5"/>
                <c:pt idx="0">
                  <c:v>9.27</c:v>
                </c:pt>
                <c:pt idx="1">
                  <c:v>6.89</c:v>
                </c:pt>
                <c:pt idx="2">
                  <c:v>5.31</c:v>
                </c:pt>
                <c:pt idx="3">
                  <c:v>4.6399999999999997</c:v>
                </c:pt>
                <c:pt idx="4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0-4A0A-AEB5-FE3C7DE976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415744"/>
        <c:axId val="100418688"/>
        <c:axId val="0"/>
      </c:bar3DChart>
      <c:catAx>
        <c:axId val="1004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18688"/>
        <c:crosses val="autoZero"/>
        <c:auto val="1"/>
        <c:lblAlgn val="ctr"/>
        <c:lblOffset val="100"/>
        <c:noMultiLvlLbl val="0"/>
      </c:catAx>
      <c:valAx>
        <c:axId val="100418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41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Lankytojų skaičiaus kaita Alytaus apskrities bibliotekose 2012-2014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7777777777777779"/>
                </c:manualLayout>
              </c:layout>
              <c:tx>
                <c:rich>
                  <a:bodyPr/>
                  <a:lstStyle/>
                  <a:p>
                    <a:fld id="{ED73BD9E-808D-40FC-BD42-98B562DB9E0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23D-4D2C-84D5-C6CD5C7AB7B1}"/>
                </c:ext>
              </c:extLst>
            </c:dLbl>
            <c:dLbl>
              <c:idx val="1"/>
              <c:layout>
                <c:manualLayout>
                  <c:x val="-2.7777777777778286E-3"/>
                  <c:y val="0.18151851851851852"/>
                </c:manualLayout>
              </c:layout>
              <c:tx>
                <c:rich>
                  <a:bodyPr/>
                  <a:lstStyle/>
                  <a:p>
                    <a:fld id="{B1E506BB-FDAE-4912-92EE-FA1A91ED673F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3D-4D2C-84D5-C6CD5C7AB7B1}"/>
                </c:ext>
              </c:extLst>
            </c:dLbl>
            <c:dLbl>
              <c:idx val="2"/>
              <c:layout>
                <c:manualLayout>
                  <c:x val="5.5555555555555558E-3"/>
                  <c:y val="0.21914814814814806"/>
                </c:manualLayout>
              </c:layout>
              <c:tx>
                <c:rich>
                  <a:bodyPr/>
                  <a:lstStyle/>
                  <a:p>
                    <a:fld id="{5B8154E5-2B85-49F8-9F2B-2CC8EDB2161E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(+0,7%)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23D-4D2C-84D5-C6CD5C7AB7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Lapas1!$A$9:$A$11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Lapas1!$B$9:$B$11</c:f>
              <c:numCache>
                <c:formatCode>General</c:formatCode>
                <c:ptCount val="3"/>
                <c:pt idx="0">
                  <c:v>778916</c:v>
                </c:pt>
                <c:pt idx="1">
                  <c:v>763820</c:v>
                </c:pt>
                <c:pt idx="2">
                  <c:v>769520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3D-4D2C-84D5-C6CD5C7A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452224"/>
        <c:axId val="100453760"/>
        <c:axId val="0"/>
      </c:bar3DChart>
      <c:catAx>
        <c:axId val="1004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3760"/>
        <c:crosses val="autoZero"/>
        <c:auto val="1"/>
        <c:lblAlgn val="ctr"/>
        <c:lblOffset val="100"/>
        <c:noMultiLvlLbl val="0"/>
      </c:catAx>
      <c:valAx>
        <c:axId val="10045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45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  <a:latin typeface="+mn-lt"/>
              </a:rPr>
              <a:t>Apsilankym</a:t>
            </a:r>
            <a:r>
              <a:rPr lang="lt-LT" sz="1400" b="1" i="0" baseline="0">
                <a:solidFill>
                  <a:schemeClr val="tx1"/>
                </a:solidFill>
                <a:effectLst/>
                <a:latin typeface="+mn-lt"/>
              </a:rPr>
              <a:t>ų</a:t>
            </a:r>
            <a:r>
              <a:rPr lang="en-US" sz="1400" b="1" i="0" baseline="0">
                <a:solidFill>
                  <a:schemeClr val="tx1"/>
                </a:solidFill>
                <a:effectLst/>
                <a:latin typeface="+mn-lt"/>
              </a:rPr>
              <a:t> bibliotekose skai</a:t>
            </a:r>
            <a:r>
              <a:rPr lang="lt-LT" sz="1400" b="1" i="0" baseline="0">
                <a:solidFill>
                  <a:schemeClr val="tx1"/>
                </a:solidFill>
                <a:effectLst/>
                <a:latin typeface="+mn-lt"/>
              </a:rPr>
              <a:t>č</a:t>
            </a:r>
            <a:r>
              <a:rPr lang="en-US" sz="1400" b="1" i="0" baseline="0">
                <a:solidFill>
                  <a:schemeClr val="tx1"/>
                </a:solidFill>
                <a:effectLst/>
                <a:latin typeface="+mn-lt"/>
              </a:rPr>
              <a:t>ius vienam gyventojui</a:t>
            </a:r>
            <a:endParaRPr lang="lt-LT" sz="1400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Lapas1!$A$32:$A$39</c:f>
              <c:strCache>
                <c:ptCount val="8"/>
                <c:pt idx="0">
                  <c:v> Širvintos</c:v>
                </c:pt>
                <c:pt idx="1">
                  <c:v> Elektrėnai</c:v>
                </c:pt>
                <c:pt idx="2">
                  <c:v> Ukmergė</c:v>
                </c:pt>
                <c:pt idx="3">
                  <c:v> Trakai</c:v>
                </c:pt>
                <c:pt idx="4">
                  <c:v> Švenčionys</c:v>
                </c:pt>
                <c:pt idx="5">
                  <c:v> Šalčininkai</c:v>
                </c:pt>
                <c:pt idx="6">
                  <c:v>Vilniaus m.</c:v>
                </c:pt>
                <c:pt idx="7">
                  <c:v> Vilniaus r.</c:v>
                </c:pt>
              </c:strCache>
            </c:strRef>
          </c:cat>
          <c:val>
            <c:numRef>
              <c:f>Lapas1!$B$32:$B$39</c:f>
              <c:numCache>
                <c:formatCode>General</c:formatCode>
                <c:ptCount val="8"/>
                <c:pt idx="0">
                  <c:v>6.6</c:v>
                </c:pt>
                <c:pt idx="1">
                  <c:v>5.53</c:v>
                </c:pt>
                <c:pt idx="2">
                  <c:v>4.88</c:v>
                </c:pt>
                <c:pt idx="3">
                  <c:v>4.4400000000000004</c:v>
                </c:pt>
                <c:pt idx="4">
                  <c:v>4.25</c:v>
                </c:pt>
                <c:pt idx="5">
                  <c:v>3.44</c:v>
                </c:pt>
                <c:pt idx="6">
                  <c:v>1.4</c:v>
                </c:pt>
                <c:pt idx="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4-46FF-8C03-E7BAE45CCA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39008"/>
        <c:axId val="100566528"/>
        <c:axId val="0"/>
      </c:bar3DChart>
      <c:catAx>
        <c:axId val="1005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6528"/>
        <c:crosses val="autoZero"/>
        <c:auto val="1"/>
        <c:lblAlgn val="ctr"/>
        <c:lblOffset val="100"/>
        <c:noMultiLvlLbl val="0"/>
      </c:catAx>
      <c:valAx>
        <c:axId val="100566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53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Lankytojų skaičiaus kaita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Vilniaus 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apskrities bibliotekose 2012-2014 m.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332E-3"/>
                  <c:y val="0.216481481481481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CC-4B6A-9BC7-86D4599A0FE3}"/>
                </c:ext>
              </c:extLst>
            </c:dLbl>
            <c:dLbl>
              <c:idx val="1"/>
              <c:layout>
                <c:manualLayout>
                  <c:x val="0"/>
                  <c:y val="0.18518518518518509"/>
                </c:manualLayout>
              </c:layout>
              <c:tx>
                <c:rich>
                  <a:bodyPr/>
                  <a:lstStyle/>
                  <a:p>
                    <a:fld id="{2E35F762-7971-4E0D-BF79-89E50265F0ED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6CC-4B6A-9BC7-86D4599A0FE3}"/>
                </c:ext>
              </c:extLst>
            </c:dLbl>
            <c:dLbl>
              <c:idx val="2"/>
              <c:layout>
                <c:manualLayout>
                  <c:x val="8.3333333333333332E-3"/>
                  <c:y val="0.17174074074074067"/>
                </c:manualLayout>
              </c:layout>
              <c:tx>
                <c:rich>
                  <a:bodyPr/>
                  <a:lstStyle/>
                  <a:p>
                    <a:fld id="{1469EE39-D01A-4A51-A95B-90F9B7241102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(-3,8%)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6CC-4B6A-9BC7-86D4599A0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Lapas1!$A$44:$A$46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Lapas1!$B$44:$B$46</c:f>
              <c:numCache>
                <c:formatCode>General</c:formatCode>
                <c:ptCount val="3"/>
                <c:pt idx="0">
                  <c:v>1716887</c:v>
                </c:pt>
                <c:pt idx="1">
                  <c:v>1683926</c:v>
                </c:pt>
                <c:pt idx="2">
                  <c:v>1620918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CC-4B6A-9BC7-86D4599A0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92640"/>
        <c:axId val="101197696"/>
        <c:axId val="0"/>
      </c:bar3DChart>
      <c:catAx>
        <c:axId val="1005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97696"/>
        <c:crosses val="autoZero"/>
        <c:auto val="1"/>
        <c:lblAlgn val="ctr"/>
        <c:lblOffset val="100"/>
        <c:noMultiLvlLbl val="0"/>
      </c:catAx>
      <c:valAx>
        <c:axId val="101197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5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65942</xdr:rowOff>
    </xdr:from>
    <xdr:to>
      <xdr:col>6</xdr:col>
      <xdr:colOff>351692</xdr:colOff>
      <xdr:row>26</xdr:row>
      <xdr:rowOff>73268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227134</xdr:colOff>
      <xdr:row>12</xdr:row>
      <xdr:rowOff>124558</xdr:rowOff>
    </xdr:from>
    <xdr:to>
      <xdr:col>13</xdr:col>
      <xdr:colOff>483577</xdr:colOff>
      <xdr:row>26</xdr:row>
      <xdr:rowOff>131884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43963</xdr:colOff>
      <xdr:row>17</xdr:row>
      <xdr:rowOff>73268</xdr:rowOff>
    </xdr:from>
    <xdr:to>
      <xdr:col>7</xdr:col>
      <xdr:colOff>490904</xdr:colOff>
      <xdr:row>31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249116</xdr:colOff>
      <xdr:row>17</xdr:row>
      <xdr:rowOff>43962</xdr:rowOff>
    </xdr:from>
    <xdr:to>
      <xdr:col>15</xdr:col>
      <xdr:colOff>139212</xdr:colOff>
      <xdr:row>31</xdr:row>
      <xdr:rowOff>118694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0.15101</cdr:x>
      <cdr:y>0.10429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609653" cy="2804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0</xdr:row>
      <xdr:rowOff>128587</xdr:rowOff>
    </xdr:from>
    <xdr:to>
      <xdr:col>10</xdr:col>
      <xdr:colOff>186149</xdr:colOff>
      <xdr:row>14</xdr:row>
      <xdr:rowOff>161587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</xdr:row>
      <xdr:rowOff>42862</xdr:rowOff>
    </xdr:from>
    <xdr:to>
      <xdr:col>18</xdr:col>
      <xdr:colOff>176625</xdr:colOff>
      <xdr:row>15</xdr:row>
      <xdr:rowOff>75862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447675</xdr:colOff>
      <xdr:row>19</xdr:row>
      <xdr:rowOff>185737</xdr:rowOff>
    </xdr:from>
    <xdr:to>
      <xdr:col>9</xdr:col>
      <xdr:colOff>500475</xdr:colOff>
      <xdr:row>34</xdr:row>
      <xdr:rowOff>28237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533400</xdr:colOff>
      <xdr:row>20</xdr:row>
      <xdr:rowOff>23812</xdr:rowOff>
    </xdr:from>
    <xdr:to>
      <xdr:col>17</xdr:col>
      <xdr:colOff>586200</xdr:colOff>
      <xdr:row>34</xdr:row>
      <xdr:rowOff>56812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133350</xdr:colOff>
      <xdr:row>0</xdr:row>
      <xdr:rowOff>123825</xdr:rowOff>
    </xdr:from>
    <xdr:to>
      <xdr:col>10</xdr:col>
      <xdr:colOff>190500</xdr:colOff>
      <xdr:row>14</xdr:row>
      <xdr:rowOff>161925</xdr:rowOff>
    </xdr:to>
    <xdr:pic>
      <xdr:nvPicPr>
        <xdr:cNvPr id="3073" name="Diagrama 2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23825"/>
          <a:ext cx="4324350" cy="270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>
    <xdr:from>
      <xdr:col>11</xdr:col>
      <xdr:colOff>123825</xdr:colOff>
      <xdr:row>1</xdr:row>
      <xdr:rowOff>38100</xdr:rowOff>
    </xdr:from>
    <xdr:to>
      <xdr:col>18</xdr:col>
      <xdr:colOff>180975</xdr:colOff>
      <xdr:row>15</xdr:row>
      <xdr:rowOff>76200</xdr:rowOff>
    </xdr:to>
    <xdr:pic>
      <xdr:nvPicPr>
        <xdr:cNvPr id="3074" name="Diagrama 3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28600"/>
          <a:ext cx="4324350" cy="270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19</xdr:row>
      <xdr:rowOff>180975</xdr:rowOff>
    </xdr:from>
    <xdr:to>
      <xdr:col>9</xdr:col>
      <xdr:colOff>504825</xdr:colOff>
      <xdr:row>34</xdr:row>
      <xdr:rowOff>28575</xdr:rowOff>
    </xdr:to>
    <xdr:pic>
      <xdr:nvPicPr>
        <xdr:cNvPr id="3075" name="Diagrama 4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800475"/>
          <a:ext cx="4324350" cy="270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>
    <xdr:from>
      <xdr:col>10</xdr:col>
      <xdr:colOff>533400</xdr:colOff>
      <xdr:row>20</xdr:row>
      <xdr:rowOff>19050</xdr:rowOff>
    </xdr:from>
    <xdr:to>
      <xdr:col>17</xdr:col>
      <xdr:colOff>590550</xdr:colOff>
      <xdr:row>34</xdr:row>
      <xdr:rowOff>57150</xdr:rowOff>
    </xdr:to>
    <xdr:pic>
      <xdr:nvPicPr>
        <xdr:cNvPr id="3076" name="Diagrama 5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3829050"/>
          <a:ext cx="4324350" cy="270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35"/>
  <sheetViews>
    <sheetView zoomScale="130" zoomScaleNormal="130" workbookViewId="0">
      <selection activeCell="O20" sqref="O20"/>
    </sheetView>
  </sheetViews>
  <sheetFormatPr defaultColWidth="8.85546875" defaultRowHeight="15" x14ac:dyDescent="0.25"/>
  <cols>
    <col min="1" max="1" width="4" style="2" customWidth="1"/>
    <col min="2" max="2" width="12.42578125" style="2" customWidth="1"/>
    <col min="3" max="4" width="8" style="2" customWidth="1"/>
    <col min="5" max="5" width="7.7109375" style="2" customWidth="1"/>
    <col min="6" max="7" width="8" style="2" customWidth="1"/>
    <col min="8" max="8" width="7.7109375" style="2" customWidth="1"/>
    <col min="9" max="10" width="8" style="2" customWidth="1"/>
    <col min="11" max="11" width="7.7109375" style="2" customWidth="1"/>
    <col min="12" max="13" width="8" style="2" customWidth="1"/>
    <col min="14" max="14" width="7.7109375" style="2" customWidth="1"/>
    <col min="15" max="16384" width="8.85546875" style="2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0"/>
      <c r="Q1" s="10"/>
      <c r="R1" s="10"/>
      <c r="S1" s="10"/>
      <c r="T1" s="10"/>
      <c r="U1" s="10"/>
    </row>
    <row r="2" spans="1:21" x14ac:dyDescent="0.25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9"/>
      <c r="P2" s="29"/>
      <c r="Q2" s="29"/>
      <c r="R2" s="29"/>
      <c r="S2" s="29"/>
      <c r="T2" s="29"/>
      <c r="U2" s="10"/>
    </row>
    <row r="3" spans="1:2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9"/>
      <c r="P3" s="29"/>
      <c r="Q3" s="29"/>
      <c r="R3" s="29"/>
      <c r="S3" s="29"/>
      <c r="T3" s="29"/>
      <c r="U3" s="10"/>
    </row>
    <row r="4" spans="1:21" x14ac:dyDescent="0.25">
      <c r="A4" s="53" t="s">
        <v>0</v>
      </c>
      <c r="B4" s="21" t="s">
        <v>1</v>
      </c>
      <c r="C4" s="56" t="s">
        <v>2</v>
      </c>
      <c r="D4" s="57"/>
      <c r="E4" s="58"/>
      <c r="F4" s="56" t="s">
        <v>3</v>
      </c>
      <c r="G4" s="57"/>
      <c r="H4" s="58"/>
      <c r="I4" s="56" t="s">
        <v>4</v>
      </c>
      <c r="J4" s="57"/>
      <c r="K4" s="58"/>
      <c r="L4" s="56" t="s">
        <v>5</v>
      </c>
      <c r="M4" s="57"/>
      <c r="N4" s="58"/>
      <c r="O4" s="30"/>
      <c r="P4" s="30"/>
      <c r="Q4" s="30"/>
      <c r="R4" s="29"/>
      <c r="S4" s="29"/>
      <c r="T4" s="29"/>
      <c r="U4" s="10"/>
    </row>
    <row r="5" spans="1:21" x14ac:dyDescent="0.25">
      <c r="A5" s="54"/>
      <c r="B5" s="22" t="s">
        <v>6</v>
      </c>
      <c r="C5" s="59">
        <v>2024</v>
      </c>
      <c r="D5" s="59">
        <v>2023</v>
      </c>
      <c r="E5" s="59" t="s">
        <v>7</v>
      </c>
      <c r="F5" s="59">
        <v>2024</v>
      </c>
      <c r="G5" s="59">
        <v>2023</v>
      </c>
      <c r="H5" s="59" t="s">
        <v>7</v>
      </c>
      <c r="I5" s="59">
        <v>2024</v>
      </c>
      <c r="J5" s="59">
        <v>2023</v>
      </c>
      <c r="K5" s="59" t="s">
        <v>7</v>
      </c>
      <c r="L5" s="59">
        <v>2024</v>
      </c>
      <c r="M5" s="59">
        <v>2023</v>
      </c>
      <c r="N5" s="59" t="s">
        <v>7</v>
      </c>
      <c r="O5" s="61" t="s">
        <v>8</v>
      </c>
      <c r="P5" s="61"/>
      <c r="Q5" s="61"/>
      <c r="R5" s="29"/>
      <c r="S5" s="29"/>
      <c r="T5" s="29"/>
      <c r="U5" s="10"/>
    </row>
    <row r="6" spans="1:21" x14ac:dyDescent="0.25">
      <c r="A6" s="55"/>
      <c r="B6" s="23" t="s">
        <v>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  <c r="P6" s="61"/>
      <c r="Q6" s="61"/>
      <c r="R6" s="29"/>
      <c r="S6" s="29"/>
      <c r="T6" s="29"/>
      <c r="U6" s="10"/>
    </row>
    <row r="7" spans="1:21" x14ac:dyDescent="0.25">
      <c r="A7" s="24">
        <v>1</v>
      </c>
      <c r="B7" s="25" t="s">
        <v>10</v>
      </c>
      <c r="C7" s="24">
        <v>126180</v>
      </c>
      <c r="D7" s="24">
        <v>114024</v>
      </c>
      <c r="E7" s="24">
        <f>C7:C12-D7:D12</f>
        <v>12156</v>
      </c>
      <c r="F7" s="24">
        <v>90313</v>
      </c>
      <c r="G7" s="24">
        <v>80296</v>
      </c>
      <c r="H7" s="24">
        <f>F7:F12-G7:G12</f>
        <v>10017</v>
      </c>
      <c r="I7" s="24">
        <v>35867</v>
      </c>
      <c r="J7" s="24">
        <v>33728</v>
      </c>
      <c r="K7" s="24">
        <f>I7:I12-J7:J12</f>
        <v>2139</v>
      </c>
      <c r="L7" s="24" t="s">
        <v>11</v>
      </c>
      <c r="M7" s="24" t="s">
        <v>11</v>
      </c>
      <c r="N7" s="24" t="s">
        <v>11</v>
      </c>
      <c r="O7" s="45">
        <v>51340</v>
      </c>
      <c r="P7" s="46">
        <f>C7/O7</f>
        <v>2.457732761978964</v>
      </c>
      <c r="Q7" s="47"/>
      <c r="R7" s="31"/>
      <c r="S7" s="31"/>
      <c r="T7" s="31"/>
      <c r="U7" s="4"/>
    </row>
    <row r="8" spans="1:21" x14ac:dyDescent="0.25">
      <c r="A8" s="24">
        <v>2</v>
      </c>
      <c r="B8" s="26" t="s">
        <v>12</v>
      </c>
      <c r="C8" s="24">
        <v>74968</v>
      </c>
      <c r="D8" s="24">
        <v>84823</v>
      </c>
      <c r="E8" s="24">
        <f>C8:C13-D8:D13</f>
        <v>-9855</v>
      </c>
      <c r="F8" s="24">
        <v>9120</v>
      </c>
      <c r="G8" s="24">
        <v>11694</v>
      </c>
      <c r="H8" s="24">
        <f>F8:F13-G8:G13</f>
        <v>-2574</v>
      </c>
      <c r="I8" s="24">
        <v>10588</v>
      </c>
      <c r="J8" s="24">
        <v>11741</v>
      </c>
      <c r="K8" s="24">
        <f>I8:I13-J8:J13</f>
        <v>-1153</v>
      </c>
      <c r="L8" s="24">
        <v>55260</v>
      </c>
      <c r="M8" s="24">
        <v>61388</v>
      </c>
      <c r="N8" s="24">
        <f>L8:L12-M8:M12</f>
        <v>-6128</v>
      </c>
      <c r="O8" s="45">
        <v>25464</v>
      </c>
      <c r="P8" s="46">
        <f>C8/O8</f>
        <v>2.9440779139176878</v>
      </c>
      <c r="Q8" s="47"/>
      <c r="R8" s="31"/>
      <c r="S8" s="31"/>
      <c r="T8" s="31"/>
      <c r="U8" s="4"/>
    </row>
    <row r="9" spans="1:21" x14ac:dyDescent="0.25">
      <c r="A9" s="24">
        <v>3</v>
      </c>
      <c r="B9" s="26" t="s">
        <v>13</v>
      </c>
      <c r="C9" s="24">
        <v>78236</v>
      </c>
      <c r="D9" s="24">
        <v>81017</v>
      </c>
      <c r="E9" s="24">
        <f>C9:C13-D9:D13</f>
        <v>-2781</v>
      </c>
      <c r="F9" s="24">
        <v>49548</v>
      </c>
      <c r="G9" s="24">
        <v>49518</v>
      </c>
      <c r="H9" s="24">
        <f>F9:F13-G9:G13</f>
        <v>30</v>
      </c>
      <c r="I9" s="24">
        <v>4010</v>
      </c>
      <c r="J9" s="24">
        <v>6811</v>
      </c>
      <c r="K9" s="24">
        <f>I9:I13-J9:J13</f>
        <v>-2801</v>
      </c>
      <c r="L9" s="24">
        <v>24678</v>
      </c>
      <c r="M9" s="24">
        <v>24688</v>
      </c>
      <c r="N9" s="24">
        <f>L9:L13-M9:M13</f>
        <v>-10</v>
      </c>
      <c r="O9" s="45">
        <v>20097</v>
      </c>
      <c r="P9" s="46">
        <f>C9/O9</f>
        <v>3.8929193411952032</v>
      </c>
      <c r="Q9" s="47"/>
      <c r="R9" s="31"/>
      <c r="S9" s="31"/>
      <c r="T9" s="31"/>
      <c r="U9" s="4"/>
    </row>
    <row r="10" spans="1:21" x14ac:dyDescent="0.25">
      <c r="A10" s="24">
        <v>4</v>
      </c>
      <c r="B10" s="26" t="s">
        <v>14</v>
      </c>
      <c r="C10" s="24">
        <v>104533</v>
      </c>
      <c r="D10" s="24">
        <v>112576</v>
      </c>
      <c r="E10" s="24">
        <f>C10:C13-D10:D13</f>
        <v>-8043</v>
      </c>
      <c r="F10" s="24">
        <v>33973</v>
      </c>
      <c r="G10" s="24">
        <v>37787</v>
      </c>
      <c r="H10" s="24">
        <f>F10:F13-G10:G13</f>
        <v>-3814</v>
      </c>
      <c r="I10" s="24">
        <v>57876</v>
      </c>
      <c r="J10" s="24">
        <v>12684</v>
      </c>
      <c r="K10" s="24">
        <f>I10:I13-J10:J13</f>
        <v>45192</v>
      </c>
      <c r="L10" s="24">
        <v>57876</v>
      </c>
      <c r="M10" s="24">
        <v>59723</v>
      </c>
      <c r="N10" s="24">
        <f>L10:L13-M10:M13</f>
        <v>-1847</v>
      </c>
      <c r="O10" s="45">
        <v>17201</v>
      </c>
      <c r="P10" s="46">
        <f>C10/O10</f>
        <v>6.0771466775187486</v>
      </c>
      <c r="Q10" s="47"/>
      <c r="R10" s="31"/>
      <c r="S10" s="31"/>
      <c r="T10" s="31"/>
      <c r="U10" s="4"/>
    </row>
    <row r="11" spans="1:21" x14ac:dyDescent="0.25">
      <c r="A11" s="33">
        <v>5</v>
      </c>
      <c r="B11" s="38" t="s">
        <v>15</v>
      </c>
      <c r="C11" s="33">
        <v>9674</v>
      </c>
      <c r="D11" s="33">
        <v>86952</v>
      </c>
      <c r="E11" s="33">
        <f>C11:C13-D11:D13</f>
        <v>-77278</v>
      </c>
      <c r="F11" s="33">
        <v>49956</v>
      </c>
      <c r="G11" s="33">
        <v>51206</v>
      </c>
      <c r="H11" s="33">
        <f>F11:F13-G11:G13</f>
        <v>-1250</v>
      </c>
      <c r="I11" s="33" t="s">
        <v>11</v>
      </c>
      <c r="J11" s="33" t="s">
        <v>11</v>
      </c>
      <c r="K11" s="33" t="s">
        <v>11</v>
      </c>
      <c r="L11" s="33">
        <v>40718</v>
      </c>
      <c r="M11" s="33">
        <v>35746</v>
      </c>
      <c r="N11" s="33">
        <f>L11:L13-M11:M13</f>
        <v>4972</v>
      </c>
      <c r="O11" s="45">
        <v>20079</v>
      </c>
      <c r="P11" s="46">
        <f>C11/O11</f>
        <v>0.48179690223616711</v>
      </c>
      <c r="Q11" s="47"/>
      <c r="R11" s="31"/>
      <c r="S11" s="31"/>
      <c r="T11" s="31"/>
      <c r="U11" s="4"/>
    </row>
    <row r="12" spans="1:21" x14ac:dyDescent="0.25">
      <c r="A12" s="62" t="s">
        <v>16</v>
      </c>
      <c r="B12" s="63"/>
      <c r="C12" s="39">
        <f>SUM(C7:C11)</f>
        <v>393591</v>
      </c>
      <c r="D12" s="39">
        <f>SUM(D7:D11)</f>
        <v>479392</v>
      </c>
      <c r="E12" s="39">
        <f>C12:C13-D12:D13</f>
        <v>-85801</v>
      </c>
      <c r="F12" s="39">
        <f>SUM(F7:F11)</f>
        <v>232910</v>
      </c>
      <c r="G12" s="39">
        <f>SUM(G7:G11)</f>
        <v>230501</v>
      </c>
      <c r="H12" s="39">
        <f>F12:F13-G12:G13</f>
        <v>2409</v>
      </c>
      <c r="I12" s="39">
        <f>SUM(I7:I11)</f>
        <v>108341</v>
      </c>
      <c r="J12" s="39">
        <f>SUM(J7:J11)</f>
        <v>64964</v>
      </c>
      <c r="K12" s="39">
        <f>I12:I13-J12:J13</f>
        <v>43377</v>
      </c>
      <c r="L12" s="40">
        <f>SUM(L8:L11)</f>
        <v>178532</v>
      </c>
      <c r="M12" s="40">
        <f>SUM(M8:M11)</f>
        <v>181545</v>
      </c>
      <c r="N12" s="40">
        <f>L12:L13-M12:M13</f>
        <v>-3013</v>
      </c>
      <c r="O12" s="48">
        <f>SUM(O7:O11)</f>
        <v>134181</v>
      </c>
      <c r="P12" s="49"/>
      <c r="Q12" s="49"/>
      <c r="R12" s="32"/>
      <c r="S12" s="32"/>
      <c r="T12" s="32"/>
      <c r="U12" s="5"/>
    </row>
    <row r="13" spans="1:21" x14ac:dyDescent="0.25">
      <c r="A13" s="19"/>
      <c r="B13" s="27"/>
      <c r="C13" s="28"/>
      <c r="D13" s="28"/>
      <c r="E13" s="27"/>
      <c r="F13" s="28"/>
      <c r="G13" s="28"/>
      <c r="H13" s="27"/>
      <c r="I13" s="28"/>
      <c r="J13" s="28"/>
      <c r="K13" s="27"/>
      <c r="L13" s="28"/>
      <c r="M13" s="28"/>
      <c r="N13" s="27"/>
      <c r="O13" s="50"/>
      <c r="P13" s="50"/>
      <c r="Q13" s="50"/>
      <c r="R13" s="29"/>
      <c r="S13" s="29"/>
      <c r="T13" s="29"/>
      <c r="U13" s="10"/>
    </row>
    <row r="14" spans="1:2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9"/>
      <c r="P14" s="29"/>
      <c r="Q14" s="29"/>
      <c r="R14" s="29"/>
      <c r="S14" s="43"/>
      <c r="T14" s="43"/>
      <c r="U14" s="10"/>
    </row>
    <row r="15" spans="1:2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9"/>
      <c r="P15" s="29"/>
      <c r="Q15" s="29"/>
      <c r="R15" s="29"/>
      <c r="S15" s="29"/>
      <c r="T15" s="29"/>
      <c r="U15" s="10"/>
    </row>
    <row r="16" spans="1:2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9"/>
      <c r="P16" s="29"/>
      <c r="Q16" s="29"/>
      <c r="R16" s="29"/>
      <c r="S16" s="29"/>
      <c r="T16" s="29"/>
      <c r="U16" s="10"/>
    </row>
    <row r="17" spans="1:2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9"/>
      <c r="P17" s="29"/>
      <c r="Q17" s="29"/>
      <c r="R17" s="29"/>
      <c r="S17" s="29"/>
      <c r="T17" s="29"/>
      <c r="U17" s="10"/>
    </row>
    <row r="18" spans="1:2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9"/>
      <c r="P18" s="29"/>
      <c r="Q18" s="29"/>
      <c r="R18" s="29"/>
      <c r="S18" s="29"/>
      <c r="T18" s="29"/>
    </row>
    <row r="19" spans="1:2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9"/>
      <c r="P19" s="29"/>
      <c r="Q19" s="29"/>
      <c r="R19" s="29"/>
      <c r="S19" s="29"/>
      <c r="T19" s="29"/>
    </row>
    <row r="20" spans="1:2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9"/>
      <c r="P20" s="29"/>
      <c r="Q20" s="29"/>
      <c r="R20" s="29"/>
      <c r="S20" s="29"/>
      <c r="T20" s="29"/>
    </row>
    <row r="21" spans="1:2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9"/>
      <c r="P21" s="29"/>
      <c r="Q21" s="29"/>
      <c r="R21" s="29"/>
      <c r="S21" s="29"/>
      <c r="T21" s="29"/>
    </row>
    <row r="22" spans="1:2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9"/>
      <c r="P22" s="29"/>
      <c r="Q22" s="29"/>
      <c r="R22" s="29"/>
      <c r="S22" s="29"/>
      <c r="T22" s="29"/>
    </row>
    <row r="23" spans="1:2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9"/>
      <c r="P23" s="29"/>
      <c r="Q23" s="29"/>
      <c r="R23" s="29"/>
      <c r="S23" s="29"/>
      <c r="T23" s="29"/>
    </row>
    <row r="24" spans="1:2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9"/>
      <c r="Q24" s="29"/>
      <c r="R24" s="29"/>
      <c r="S24" s="29"/>
      <c r="T24" s="29"/>
    </row>
    <row r="25" spans="1:2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9"/>
      <c r="Q25" s="29"/>
      <c r="R25" s="29"/>
      <c r="S25" s="29"/>
      <c r="T25" s="29"/>
    </row>
    <row r="26" spans="1:2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9"/>
      <c r="P26" s="29"/>
      <c r="Q26" s="29"/>
      <c r="R26" s="29"/>
      <c r="S26" s="29"/>
      <c r="T26" s="29"/>
    </row>
    <row r="27" spans="1:2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9"/>
      <c r="P27" s="29"/>
      <c r="Q27" s="29"/>
      <c r="R27" s="29"/>
      <c r="S27" s="29"/>
      <c r="T27" s="29"/>
    </row>
    <row r="28" spans="1:21" x14ac:dyDescent="0.25">
      <c r="A28" s="29"/>
      <c r="B28" s="29"/>
      <c r="C28" s="29"/>
      <c r="D28" s="29"/>
      <c r="E28" s="29"/>
      <c r="F28" s="29"/>
      <c r="G28" s="29"/>
      <c r="H28" s="29"/>
      <c r="I28" s="10"/>
      <c r="J28" s="10"/>
      <c r="K28" s="10"/>
      <c r="L28" s="10"/>
      <c r="M28" s="10"/>
      <c r="N28" s="10"/>
      <c r="O28" s="29"/>
      <c r="P28" s="29"/>
      <c r="Q28" s="29"/>
      <c r="R28" s="29"/>
      <c r="S28" s="29"/>
      <c r="T28" s="29"/>
    </row>
    <row r="29" spans="1:21" x14ac:dyDescent="0.25">
      <c r="A29" s="29"/>
      <c r="B29" s="29"/>
      <c r="C29" s="29"/>
      <c r="D29" s="29"/>
      <c r="E29" s="29"/>
      <c r="F29" s="29"/>
      <c r="G29" s="29"/>
      <c r="H29" s="29"/>
      <c r="I29" s="10"/>
      <c r="J29" s="10"/>
      <c r="K29" s="10"/>
      <c r="L29" s="10"/>
      <c r="M29" s="10"/>
      <c r="N29" s="10"/>
      <c r="O29" s="10"/>
      <c r="P29" s="10"/>
    </row>
    <row r="30" spans="1:21" x14ac:dyDescent="0.25">
      <c r="A30" s="29"/>
      <c r="B30" s="50">
        <v>2022</v>
      </c>
      <c r="C30" s="50">
        <v>463496</v>
      </c>
      <c r="D30" s="50"/>
      <c r="E30" s="29"/>
      <c r="F30" s="29"/>
      <c r="G30" s="29"/>
      <c r="H30" s="29"/>
      <c r="I30" s="10"/>
      <c r="J30" s="10"/>
      <c r="K30" s="10"/>
      <c r="L30" s="10"/>
      <c r="M30" s="10"/>
      <c r="N30" s="10"/>
      <c r="O30" s="10"/>
      <c r="P30" s="10"/>
    </row>
    <row r="31" spans="1:21" x14ac:dyDescent="0.25">
      <c r="A31" s="29"/>
      <c r="B31" s="50">
        <v>2023</v>
      </c>
      <c r="C31" s="50">
        <v>479392</v>
      </c>
      <c r="D31" s="50"/>
      <c r="E31" s="29"/>
      <c r="F31" s="29"/>
      <c r="G31" s="29"/>
      <c r="H31" s="29"/>
      <c r="I31" s="10"/>
      <c r="J31" s="10"/>
      <c r="K31" s="10"/>
      <c r="L31" s="10"/>
      <c r="M31" s="10"/>
      <c r="N31" s="10"/>
      <c r="O31" s="10"/>
      <c r="P31" s="10"/>
    </row>
    <row r="32" spans="1:21" x14ac:dyDescent="0.25">
      <c r="B32" s="50">
        <v>2024</v>
      </c>
      <c r="C32" s="50">
        <v>393591</v>
      </c>
      <c r="D32" s="50"/>
      <c r="E32" s="29"/>
      <c r="F32" s="29"/>
      <c r="G32" s="29"/>
      <c r="H32" s="29"/>
      <c r="K32" s="10"/>
      <c r="L32" s="10"/>
      <c r="M32" s="10"/>
      <c r="N32" s="10"/>
      <c r="O32" s="10"/>
      <c r="P32" s="10"/>
      <c r="R32" s="44"/>
    </row>
    <row r="33" spans="2:16" x14ac:dyDescent="0.25">
      <c r="B33" s="50"/>
      <c r="C33" s="50"/>
      <c r="D33" s="50"/>
      <c r="K33" s="10"/>
      <c r="L33" s="10"/>
      <c r="M33" s="10"/>
      <c r="N33" s="10"/>
      <c r="O33" s="10"/>
      <c r="P33" s="10"/>
    </row>
    <row r="34" spans="2:16" x14ac:dyDescent="0.25">
      <c r="B34" s="50"/>
      <c r="C34" s="50"/>
      <c r="D34" s="50"/>
      <c r="K34" s="10"/>
      <c r="L34" s="10"/>
      <c r="M34" s="10"/>
      <c r="N34" s="10"/>
      <c r="O34" s="10"/>
      <c r="P34" s="10"/>
    </row>
    <row r="35" spans="2:16" x14ac:dyDescent="0.25">
      <c r="K35" s="10"/>
      <c r="L35" s="10"/>
      <c r="M35" s="10"/>
      <c r="N35" s="10"/>
      <c r="O35" s="10"/>
      <c r="P35" s="10"/>
    </row>
  </sheetData>
  <sortState ref="B32:C35">
    <sortCondition descending="1" ref="C31"/>
  </sortState>
  <mergeCells count="22">
    <mergeCell ref="A12:B12"/>
    <mergeCell ref="M5:M6"/>
    <mergeCell ref="N5:N6"/>
    <mergeCell ref="O5:O6"/>
    <mergeCell ref="P5:P6"/>
    <mergeCell ref="Q5:Q6"/>
    <mergeCell ref="G5:G6"/>
    <mergeCell ref="H5:H6"/>
    <mergeCell ref="I5:I6"/>
    <mergeCell ref="J5:J6"/>
    <mergeCell ref="K5:K6"/>
    <mergeCell ref="L5:L6"/>
    <mergeCell ref="A2:N2"/>
    <mergeCell ref="A4:A6"/>
    <mergeCell ref="C4:E4"/>
    <mergeCell ref="F4:H4"/>
    <mergeCell ref="I4:K4"/>
    <mergeCell ref="L4:N4"/>
    <mergeCell ref="C5:C6"/>
    <mergeCell ref="D5:D6"/>
    <mergeCell ref="E5:E6"/>
    <mergeCell ref="F5:F6"/>
  </mergeCells>
  <conditionalFormatting sqref="O7:O11">
    <cfRule type="cellIs" dxfId="3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45"/>
  <sheetViews>
    <sheetView tabSelected="1" topLeftCell="A13" zoomScale="130" zoomScaleNormal="130" workbookViewId="0">
      <selection activeCell="A2" sqref="A2:N2"/>
    </sheetView>
  </sheetViews>
  <sheetFormatPr defaultColWidth="8.85546875" defaultRowHeight="15" x14ac:dyDescent="0.25"/>
  <cols>
    <col min="1" max="1" width="4.140625" style="2" customWidth="1"/>
    <col min="2" max="2" width="11" style="2" bestFit="1" customWidth="1"/>
    <col min="3" max="3" width="8.85546875" style="2" customWidth="1"/>
    <col min="4" max="4" width="8" style="2" customWidth="1"/>
    <col min="5" max="5" width="7.7109375" style="2" customWidth="1"/>
    <col min="6" max="7" width="7" style="2" customWidth="1"/>
    <col min="8" max="8" width="7.7109375" style="2" customWidth="1"/>
    <col min="9" max="9" width="8.85546875" style="2" customWidth="1"/>
    <col min="10" max="10" width="9.140625" style="2" customWidth="1"/>
    <col min="11" max="11" width="7.7109375" style="2" customWidth="1"/>
    <col min="12" max="13" width="7" style="2" customWidth="1"/>
    <col min="14" max="14" width="7.7109375" style="2" customWidth="1"/>
    <col min="15" max="16384" width="8.85546875" style="2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" x14ac:dyDescent="0.25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x14ac:dyDescent="0.2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9"/>
      <c r="P3" s="29"/>
      <c r="Q3" s="29"/>
      <c r="R3" s="29"/>
      <c r="S3" s="29"/>
      <c r="T3" s="29"/>
      <c r="U3" s="29"/>
      <c r="V3" s="29"/>
    </row>
    <row r="4" spans="1:24" x14ac:dyDescent="0.25">
      <c r="A4" s="64" t="s">
        <v>0</v>
      </c>
      <c r="B4" s="11" t="s">
        <v>1</v>
      </c>
      <c r="C4" s="67" t="s">
        <v>2</v>
      </c>
      <c r="D4" s="68"/>
      <c r="E4" s="69"/>
      <c r="F4" s="67" t="s">
        <v>3</v>
      </c>
      <c r="G4" s="68"/>
      <c r="H4" s="69"/>
      <c r="I4" s="67" t="s">
        <v>4</v>
      </c>
      <c r="J4" s="68"/>
      <c r="K4" s="69"/>
      <c r="L4" s="67" t="s">
        <v>5</v>
      </c>
      <c r="M4" s="68"/>
      <c r="N4" s="69"/>
      <c r="O4" s="29"/>
      <c r="P4" s="29"/>
      <c r="Q4" s="29"/>
      <c r="R4" s="29"/>
      <c r="S4" s="29"/>
      <c r="T4" s="29"/>
      <c r="U4" s="29"/>
      <c r="V4" s="29"/>
    </row>
    <row r="5" spans="1:24" x14ac:dyDescent="0.25">
      <c r="A5" s="65"/>
      <c r="B5" s="12" t="s">
        <v>6</v>
      </c>
      <c r="C5" s="70">
        <v>2024</v>
      </c>
      <c r="D5" s="70">
        <v>2023</v>
      </c>
      <c r="E5" s="70" t="s">
        <v>7</v>
      </c>
      <c r="F5" s="70">
        <v>2024</v>
      </c>
      <c r="G5" s="70">
        <v>2023</v>
      </c>
      <c r="H5" s="70" t="s">
        <v>7</v>
      </c>
      <c r="I5" s="70">
        <v>2024</v>
      </c>
      <c r="J5" s="70">
        <v>2023</v>
      </c>
      <c r="K5" s="70" t="s">
        <v>7</v>
      </c>
      <c r="L5" s="70">
        <v>2024</v>
      </c>
      <c r="M5" s="70">
        <v>2023</v>
      </c>
      <c r="N5" s="70" t="s">
        <v>7</v>
      </c>
      <c r="O5" s="29"/>
      <c r="P5" s="29"/>
      <c r="Q5" s="29"/>
      <c r="R5" s="29"/>
      <c r="S5" s="29"/>
      <c r="T5" s="29"/>
      <c r="U5" s="29"/>
      <c r="V5" s="29"/>
      <c r="W5" s="10"/>
      <c r="X5" s="10"/>
    </row>
    <row r="6" spans="1:24" x14ac:dyDescent="0.25">
      <c r="A6" s="66"/>
      <c r="B6" s="13" t="s">
        <v>9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50" t="s">
        <v>8</v>
      </c>
      <c r="P6" s="50"/>
      <c r="Q6" s="50"/>
      <c r="R6" s="29"/>
      <c r="S6" s="43"/>
      <c r="T6" s="29"/>
      <c r="U6" s="36"/>
      <c r="V6" s="29"/>
      <c r="W6" s="10"/>
      <c r="X6" s="10"/>
    </row>
    <row r="7" spans="1:24" x14ac:dyDescent="0.25">
      <c r="A7" s="14">
        <v>1</v>
      </c>
      <c r="B7" s="16" t="s">
        <v>17</v>
      </c>
      <c r="C7" s="14">
        <v>91308</v>
      </c>
      <c r="D7" s="14">
        <v>94286</v>
      </c>
      <c r="E7" s="14">
        <f>C7:C16-D7:D16</f>
        <v>-2978</v>
      </c>
      <c r="F7" s="14">
        <v>40796</v>
      </c>
      <c r="G7" s="14">
        <v>58188</v>
      </c>
      <c r="H7" s="14">
        <f>F7:F16-G7:G16</f>
        <v>-17392</v>
      </c>
      <c r="I7" s="14">
        <v>11082</v>
      </c>
      <c r="J7" s="14">
        <v>8520</v>
      </c>
      <c r="K7" s="14">
        <f>I7:I16-J7:J16</f>
        <v>2562</v>
      </c>
      <c r="L7" s="14">
        <v>39430</v>
      </c>
      <c r="M7" s="14">
        <v>27578</v>
      </c>
      <c r="N7" s="14">
        <f>L7:L16-M7:M16</f>
        <v>11852</v>
      </c>
      <c r="O7" s="45">
        <v>24731</v>
      </c>
      <c r="P7" s="51">
        <f t="shared" ref="P7:P13" si="0">C7/O7</f>
        <v>3.6920464194735354</v>
      </c>
      <c r="Q7" s="50"/>
      <c r="R7" s="29"/>
      <c r="S7" s="41"/>
      <c r="T7" s="29"/>
      <c r="U7" s="36"/>
      <c r="V7" s="29"/>
      <c r="W7" s="10"/>
      <c r="X7" s="10"/>
    </row>
    <row r="8" spans="1:24" x14ac:dyDescent="0.25">
      <c r="A8" s="14">
        <v>2</v>
      </c>
      <c r="B8" s="17" t="s">
        <v>18</v>
      </c>
      <c r="C8" s="14">
        <v>85956</v>
      </c>
      <c r="D8" s="14">
        <v>80753</v>
      </c>
      <c r="E8" s="14">
        <f>C8:C16-D8:D16</f>
        <v>5203</v>
      </c>
      <c r="F8" s="14">
        <v>14369</v>
      </c>
      <c r="G8" s="14">
        <v>14336</v>
      </c>
      <c r="H8" s="14">
        <f>F8:F16-G8:G16</f>
        <v>33</v>
      </c>
      <c r="I8" s="14">
        <v>24745</v>
      </c>
      <c r="J8" s="14">
        <v>19876</v>
      </c>
      <c r="K8" s="14">
        <f>I8:I16-J8:J16</f>
        <v>4869</v>
      </c>
      <c r="L8" s="14">
        <v>46842</v>
      </c>
      <c r="M8" s="14">
        <v>46541</v>
      </c>
      <c r="N8" s="14">
        <f>L8:L16-M8:M16</f>
        <v>301</v>
      </c>
      <c r="O8" s="45">
        <v>29863</v>
      </c>
      <c r="P8" s="51">
        <f t="shared" si="0"/>
        <v>2.8783444396075413</v>
      </c>
      <c r="Q8" s="50"/>
      <c r="R8" s="29"/>
      <c r="S8" s="41"/>
      <c r="T8" s="29"/>
      <c r="U8" s="36"/>
      <c r="V8" s="29"/>
      <c r="W8" s="10"/>
      <c r="X8" s="10"/>
    </row>
    <row r="9" spans="1:24" x14ac:dyDescent="0.25">
      <c r="A9" s="14">
        <v>3</v>
      </c>
      <c r="B9" s="17" t="s">
        <v>19</v>
      </c>
      <c r="C9" s="14">
        <v>35713</v>
      </c>
      <c r="D9" s="14">
        <v>42826</v>
      </c>
      <c r="E9" s="14">
        <f>C9:C17-D9:D17</f>
        <v>-7113</v>
      </c>
      <c r="F9" s="14">
        <v>21224</v>
      </c>
      <c r="G9" s="14">
        <v>25235</v>
      </c>
      <c r="H9" s="14">
        <f>F9:F17-G9:G17</f>
        <v>-4011</v>
      </c>
      <c r="I9" s="14" t="s">
        <v>11</v>
      </c>
      <c r="J9" s="14" t="s">
        <v>11</v>
      </c>
      <c r="K9" s="14" t="s">
        <v>11</v>
      </c>
      <c r="L9" s="14">
        <v>14489</v>
      </c>
      <c r="M9" s="14">
        <v>17591</v>
      </c>
      <c r="N9" s="14">
        <f>L9:L17-M9:M17</f>
        <v>-3102</v>
      </c>
      <c r="O9" s="45">
        <v>14671</v>
      </c>
      <c r="P9" s="51">
        <f t="shared" si="0"/>
        <v>2.4342580601186015</v>
      </c>
      <c r="Q9" s="50"/>
      <c r="R9" s="29"/>
      <c r="S9" s="41"/>
      <c r="T9" s="29"/>
      <c r="U9" s="36"/>
      <c r="V9" s="29"/>
      <c r="W9" s="10"/>
      <c r="X9" s="10"/>
    </row>
    <row r="10" spans="1:24" x14ac:dyDescent="0.25">
      <c r="A10" s="14">
        <v>4</v>
      </c>
      <c r="B10" s="17" t="s">
        <v>20</v>
      </c>
      <c r="C10" s="14">
        <v>85247</v>
      </c>
      <c r="D10" s="14">
        <v>80404</v>
      </c>
      <c r="E10" s="14">
        <f>C10:C17-D10:D17</f>
        <v>4843</v>
      </c>
      <c r="F10" s="14">
        <v>33721</v>
      </c>
      <c r="G10" s="14">
        <v>28145</v>
      </c>
      <c r="H10" s="14">
        <f>F10:F17-G10:G17</f>
        <v>5576</v>
      </c>
      <c r="I10" s="14">
        <v>28898</v>
      </c>
      <c r="J10" s="14">
        <v>28786</v>
      </c>
      <c r="K10" s="14">
        <f>I10:I17-J10:J17</f>
        <v>112</v>
      </c>
      <c r="L10" s="14">
        <v>22628</v>
      </c>
      <c r="M10" s="14">
        <v>23473</v>
      </c>
      <c r="N10" s="14">
        <f>L10:L17-M10:M17</f>
        <v>-845</v>
      </c>
      <c r="O10" s="45">
        <v>21792</v>
      </c>
      <c r="P10" s="51">
        <f t="shared" si="0"/>
        <v>3.9118483847283407</v>
      </c>
      <c r="Q10" s="50"/>
      <c r="R10" s="29"/>
      <c r="S10" s="41"/>
      <c r="T10" s="29"/>
      <c r="U10" s="36"/>
      <c r="V10" s="29"/>
      <c r="W10" s="10"/>
      <c r="X10" s="10"/>
    </row>
    <row r="11" spans="1:24" x14ac:dyDescent="0.25">
      <c r="A11" s="14">
        <v>5</v>
      </c>
      <c r="B11" s="17" t="s">
        <v>21</v>
      </c>
      <c r="C11" s="14">
        <v>153911</v>
      </c>
      <c r="D11" s="14">
        <v>150358</v>
      </c>
      <c r="E11" s="14">
        <f>C11:C17-D11:D17</f>
        <v>3553</v>
      </c>
      <c r="F11" s="14">
        <v>40047</v>
      </c>
      <c r="G11" s="14">
        <v>40300</v>
      </c>
      <c r="H11" s="14">
        <f>F11:F17-G11:G17</f>
        <v>-253</v>
      </c>
      <c r="I11" s="14">
        <v>58285</v>
      </c>
      <c r="J11" s="14">
        <v>57240</v>
      </c>
      <c r="K11" s="14">
        <f>I11:I17-J11:J17</f>
        <v>1045</v>
      </c>
      <c r="L11" s="14">
        <v>55579</v>
      </c>
      <c r="M11" s="14">
        <v>52818</v>
      </c>
      <c r="N11" s="14">
        <f>L11:L17-M11:M17</f>
        <v>2761</v>
      </c>
      <c r="O11" s="45">
        <v>34589</v>
      </c>
      <c r="P11" s="51">
        <f t="shared" si="0"/>
        <v>4.4497094451993409</v>
      </c>
      <c r="Q11" s="50"/>
      <c r="R11" s="29"/>
      <c r="S11" s="41"/>
      <c r="T11" s="29"/>
      <c r="U11" s="36"/>
      <c r="V11" s="29"/>
      <c r="W11" s="10"/>
      <c r="X11" s="10"/>
    </row>
    <row r="12" spans="1:24" x14ac:dyDescent="0.25">
      <c r="A12" s="14">
        <v>6</v>
      </c>
      <c r="B12" s="17" t="s">
        <v>22</v>
      </c>
      <c r="C12" s="14">
        <v>159771</v>
      </c>
      <c r="D12" s="14">
        <v>184429</v>
      </c>
      <c r="E12" s="14">
        <f>C12:C17-D12:D17</f>
        <v>-24658</v>
      </c>
      <c r="F12" s="14">
        <v>80606</v>
      </c>
      <c r="G12" s="14">
        <v>83447</v>
      </c>
      <c r="H12" s="14">
        <f>F12:F17-G12:G17</f>
        <v>-2841</v>
      </c>
      <c r="I12" s="14" t="s">
        <v>11</v>
      </c>
      <c r="J12" s="14" t="s">
        <v>11</v>
      </c>
      <c r="K12" s="14" t="s">
        <v>11</v>
      </c>
      <c r="L12" s="14">
        <v>79165</v>
      </c>
      <c r="M12" s="14">
        <v>100982</v>
      </c>
      <c r="N12" s="14">
        <f>L12:L17-M12:M17</f>
        <v>-21817</v>
      </c>
      <c r="O12" s="45">
        <v>34018</v>
      </c>
      <c r="P12" s="51">
        <f t="shared" si="0"/>
        <v>4.6966605914515842</v>
      </c>
      <c r="Q12" s="50"/>
      <c r="R12" s="29"/>
      <c r="S12" s="41"/>
      <c r="T12" s="29"/>
      <c r="U12" s="36"/>
      <c r="V12" s="29"/>
      <c r="W12" s="10"/>
      <c r="X12" s="10"/>
    </row>
    <row r="13" spans="1:24" x14ac:dyDescent="0.25">
      <c r="A13" s="14">
        <v>7</v>
      </c>
      <c r="B13" s="17" t="s">
        <v>23</v>
      </c>
      <c r="C13" s="14">
        <v>71380</v>
      </c>
      <c r="D13" s="14">
        <v>62554</v>
      </c>
      <c r="E13" s="14">
        <f>C13:C17-D13:D17</f>
        <v>8826</v>
      </c>
      <c r="F13" s="14">
        <v>11887</v>
      </c>
      <c r="G13" s="14">
        <v>6270</v>
      </c>
      <c r="H13" s="14">
        <f>F13:F17-G13:G17</f>
        <v>5617</v>
      </c>
      <c r="I13" s="14">
        <v>8015</v>
      </c>
      <c r="J13" s="14">
        <v>8393</v>
      </c>
      <c r="K13" s="14">
        <f>I13:I17-J13:J17</f>
        <v>-378</v>
      </c>
      <c r="L13" s="14">
        <v>51478</v>
      </c>
      <c r="M13" s="14">
        <v>47891</v>
      </c>
      <c r="N13" s="14">
        <f>L13:L17-M13:M17</f>
        <v>3587</v>
      </c>
      <c r="O13" s="45">
        <v>106179</v>
      </c>
      <c r="P13" s="51">
        <f t="shared" si="0"/>
        <v>0.67226099322841615</v>
      </c>
      <c r="Q13" s="50"/>
      <c r="R13" s="29"/>
      <c r="S13" s="41"/>
      <c r="T13" s="29"/>
      <c r="U13" s="37"/>
      <c r="V13" s="29"/>
      <c r="W13" s="10"/>
      <c r="X13" s="10"/>
    </row>
    <row r="14" spans="1:24" x14ac:dyDescent="0.25">
      <c r="A14" s="72" t="s">
        <v>24</v>
      </c>
      <c r="B14" s="73"/>
      <c r="C14" s="34">
        <f>SUM(C7:C13)</f>
        <v>683286</v>
      </c>
      <c r="D14" s="34">
        <f>SUM(D7:D13)</f>
        <v>695610</v>
      </c>
      <c r="E14" s="34">
        <f>C14:C17-D14:D17</f>
        <v>-12324</v>
      </c>
      <c r="F14" s="35">
        <f>SUM(F7:F13)</f>
        <v>242650</v>
      </c>
      <c r="G14" s="35">
        <f>SUM(G7:G13)</f>
        <v>255921</v>
      </c>
      <c r="H14" s="34">
        <f>SUM(H7:H13)</f>
        <v>-13271</v>
      </c>
      <c r="I14" s="34">
        <f>SUM(I7:I13)</f>
        <v>131025</v>
      </c>
      <c r="J14" s="34">
        <f>SUM(J7:J13)</f>
        <v>122815</v>
      </c>
      <c r="K14" s="34">
        <f>I14:I17-J14:J17</f>
        <v>8210</v>
      </c>
      <c r="L14" s="35">
        <f>SUM(L7:L13)</f>
        <v>309611</v>
      </c>
      <c r="M14" s="35">
        <f>SUM(M7:M13)</f>
        <v>316874</v>
      </c>
      <c r="N14" s="34">
        <f>L14:L17-M14:M17</f>
        <v>-7263</v>
      </c>
      <c r="O14" s="48">
        <f>SUM(O7:O13)</f>
        <v>265843</v>
      </c>
      <c r="P14" s="50"/>
      <c r="Q14" s="50"/>
      <c r="R14" s="29"/>
      <c r="S14" s="42"/>
      <c r="T14" s="29"/>
      <c r="U14" s="36"/>
      <c r="V14" s="29"/>
      <c r="W14" s="10"/>
      <c r="X14" s="10"/>
    </row>
    <row r="15" spans="1:24" x14ac:dyDescent="0.25">
      <c r="A15" s="15">
        <v>8</v>
      </c>
      <c r="B15" s="18" t="s">
        <v>25</v>
      </c>
      <c r="C15" s="15">
        <v>663678</v>
      </c>
      <c r="D15" s="15">
        <v>722868</v>
      </c>
      <c r="E15" s="15">
        <f>C15:C17-D15:D17</f>
        <v>-59190</v>
      </c>
      <c r="F15" s="15">
        <v>69643</v>
      </c>
      <c r="G15" s="15">
        <v>155890</v>
      </c>
      <c r="H15" s="15">
        <f>F15:F17-G15:G17</f>
        <v>-86247</v>
      </c>
      <c r="I15" s="15">
        <v>594035</v>
      </c>
      <c r="J15" s="15">
        <v>566978</v>
      </c>
      <c r="K15" s="15">
        <f>I15:I17-J15:J17</f>
        <v>27057</v>
      </c>
      <c r="L15" s="15" t="s">
        <v>11</v>
      </c>
      <c r="M15" s="15" t="s">
        <v>11</v>
      </c>
      <c r="N15" s="15" t="s">
        <v>11</v>
      </c>
      <c r="O15" s="45">
        <v>602408</v>
      </c>
      <c r="P15" s="51">
        <f>C15/O15</f>
        <v>1.1017084766470564</v>
      </c>
      <c r="Q15" s="50"/>
      <c r="R15" s="29"/>
      <c r="S15" s="41"/>
      <c r="T15" s="29"/>
      <c r="U15" s="37"/>
      <c r="V15" s="29"/>
      <c r="W15" s="10"/>
      <c r="X15" s="10"/>
    </row>
    <row r="16" spans="1:24" x14ac:dyDescent="0.25">
      <c r="A16" s="74" t="s">
        <v>24</v>
      </c>
      <c r="B16" s="75"/>
      <c r="C16" s="34">
        <f>SUM(C14:C15)</f>
        <v>1346964</v>
      </c>
      <c r="D16" s="34">
        <f>SUM(D14:D15)</f>
        <v>1418478</v>
      </c>
      <c r="E16" s="34">
        <f>C16:C17-D16:D17</f>
        <v>-71514</v>
      </c>
      <c r="F16" s="34">
        <f>SUM(F14:F15)</f>
        <v>312293</v>
      </c>
      <c r="G16" s="34">
        <f>SUM(G14:G15)</f>
        <v>411811</v>
      </c>
      <c r="H16" s="34">
        <f>F16:F17-G16:G17</f>
        <v>-99518</v>
      </c>
      <c r="I16" s="34">
        <f>SUM(I14:I15)</f>
        <v>725060</v>
      </c>
      <c r="J16" s="34">
        <f>SUM(J14:J15)</f>
        <v>689793</v>
      </c>
      <c r="K16" s="34">
        <f>I16:I17-J16:J17</f>
        <v>35267</v>
      </c>
      <c r="L16" s="34">
        <f>SUM(L14:L15)</f>
        <v>309611</v>
      </c>
      <c r="M16" s="34">
        <f>SUM(M14:M15)</f>
        <v>316874</v>
      </c>
      <c r="N16" s="34">
        <f>L16:L17-M16:M17</f>
        <v>-7263</v>
      </c>
      <c r="O16" s="48">
        <f>SUM(O14:O15)</f>
        <v>868251</v>
      </c>
      <c r="P16" s="50"/>
      <c r="Q16" s="50"/>
      <c r="R16" s="29"/>
      <c r="S16" s="42"/>
      <c r="T16" s="29"/>
      <c r="U16" s="29"/>
      <c r="V16" s="29"/>
      <c r="W16" s="10"/>
      <c r="X16" s="10"/>
    </row>
    <row r="17" spans="1:24" x14ac:dyDescent="0.25">
      <c r="A17" s="8"/>
      <c r="B17" s="8"/>
      <c r="C17" s="9"/>
      <c r="D17" s="9"/>
      <c r="E17" s="9"/>
      <c r="F17" s="9"/>
      <c r="G17" s="9"/>
      <c r="H17" s="9"/>
      <c r="I17" s="9"/>
      <c r="J17" s="1"/>
      <c r="K17" s="1"/>
      <c r="L17" s="1"/>
      <c r="M17" s="1"/>
      <c r="N17" s="1"/>
      <c r="O17" s="50"/>
      <c r="P17" s="50"/>
      <c r="Q17" s="50"/>
      <c r="R17" s="29"/>
      <c r="S17" s="29"/>
      <c r="T17" s="29"/>
      <c r="U17" s="29"/>
      <c r="V17" s="29"/>
      <c r="W17" s="10"/>
      <c r="X17" s="10"/>
    </row>
    <row r="18" spans="1:24" x14ac:dyDescent="0.25">
      <c r="O18" s="29"/>
      <c r="P18" s="29"/>
      <c r="Q18" s="29"/>
      <c r="R18" s="29"/>
      <c r="S18" s="29"/>
      <c r="T18" s="29"/>
      <c r="U18" s="29"/>
      <c r="V18" s="29"/>
      <c r="W18" s="10"/>
      <c r="X18" s="10"/>
    </row>
    <row r="19" spans="1:24" x14ac:dyDescent="0.25">
      <c r="O19" s="29"/>
      <c r="P19" s="29"/>
      <c r="Q19" s="29"/>
      <c r="R19" s="29"/>
      <c r="S19" s="29"/>
      <c r="T19" s="29"/>
      <c r="U19" s="29"/>
      <c r="V19" s="29"/>
    </row>
    <row r="20" spans="1:24" x14ac:dyDescent="0.25">
      <c r="O20" s="29"/>
      <c r="P20" s="29"/>
      <c r="Q20" s="29"/>
      <c r="R20" s="29"/>
      <c r="S20" s="29"/>
      <c r="T20" s="29"/>
      <c r="U20" s="29"/>
      <c r="V20" s="29"/>
    </row>
    <row r="21" spans="1:24" x14ac:dyDescent="0.25">
      <c r="O21" s="29"/>
      <c r="P21" s="29"/>
      <c r="Q21" s="29"/>
      <c r="R21" s="29"/>
      <c r="S21" s="29"/>
      <c r="T21" s="29"/>
      <c r="U21" s="29"/>
      <c r="V21" s="29"/>
    </row>
    <row r="22" spans="1:24" x14ac:dyDescent="0.25">
      <c r="O22" s="29"/>
      <c r="P22" s="29"/>
      <c r="Q22" s="29"/>
      <c r="R22" s="29"/>
      <c r="S22" s="29"/>
      <c r="T22" s="29"/>
      <c r="U22" s="29"/>
      <c r="V22" s="29"/>
    </row>
    <row r="23" spans="1:24" x14ac:dyDescent="0.25">
      <c r="O23" s="29"/>
      <c r="P23" s="29"/>
      <c r="Q23" s="29"/>
      <c r="R23" s="29"/>
      <c r="S23" s="29"/>
      <c r="T23" s="29"/>
      <c r="U23" s="29"/>
      <c r="V23" s="29"/>
    </row>
    <row r="24" spans="1:24" x14ac:dyDescent="0.25">
      <c r="O24" s="29"/>
      <c r="P24" s="29"/>
      <c r="Q24" s="29"/>
      <c r="R24" s="29"/>
      <c r="S24" s="29"/>
      <c r="T24" s="29"/>
      <c r="U24" s="29"/>
      <c r="V24" s="29"/>
    </row>
    <row r="25" spans="1:24" x14ac:dyDescent="0.25">
      <c r="O25" s="29"/>
      <c r="P25" s="29"/>
      <c r="Q25" s="29"/>
      <c r="R25" s="29"/>
      <c r="S25" s="29"/>
      <c r="T25" s="29"/>
      <c r="U25" s="29"/>
    </row>
    <row r="32" spans="1:24" x14ac:dyDescent="0.25">
      <c r="B32" s="10"/>
      <c r="C32" s="10"/>
      <c r="D32" s="10"/>
      <c r="E32" s="10"/>
      <c r="F32" s="10"/>
      <c r="G32" s="10"/>
      <c r="H32" s="10"/>
    </row>
    <row r="33" spans="2:15" x14ac:dyDescent="0.25">
      <c r="B33" s="50"/>
      <c r="C33" s="50"/>
      <c r="D33" s="50"/>
      <c r="E33" s="29"/>
      <c r="F33" s="29"/>
      <c r="G33" s="29"/>
      <c r="H33" s="29"/>
      <c r="J33" s="10"/>
      <c r="K33" s="10"/>
      <c r="L33" s="10"/>
      <c r="M33" s="10"/>
      <c r="N33" s="10"/>
      <c r="O33" s="10"/>
    </row>
    <row r="34" spans="2:15" x14ac:dyDescent="0.25">
      <c r="B34" s="50">
        <v>2022</v>
      </c>
      <c r="C34" s="50">
        <v>1286623</v>
      </c>
      <c r="D34" s="50"/>
      <c r="E34" s="29"/>
      <c r="F34" s="29"/>
      <c r="G34" s="29"/>
      <c r="H34" s="29"/>
      <c r="J34" s="10"/>
      <c r="K34" s="10"/>
      <c r="L34" s="10"/>
      <c r="M34" s="10"/>
      <c r="N34" s="10"/>
      <c r="O34" s="10"/>
    </row>
    <row r="35" spans="2:15" x14ac:dyDescent="0.25">
      <c r="B35" s="50">
        <v>2023</v>
      </c>
      <c r="C35" s="50">
        <v>1418478</v>
      </c>
      <c r="D35" s="50"/>
      <c r="E35" s="29"/>
      <c r="F35" s="29"/>
      <c r="G35" s="29"/>
      <c r="H35" s="29"/>
      <c r="J35" s="10"/>
      <c r="K35" s="10"/>
      <c r="L35" s="10"/>
      <c r="M35" s="10"/>
      <c r="N35" s="10"/>
      <c r="O35" s="10"/>
    </row>
    <row r="36" spans="2:15" x14ac:dyDescent="0.25">
      <c r="B36" s="50">
        <v>2024</v>
      </c>
      <c r="C36" s="50">
        <v>1346964</v>
      </c>
      <c r="D36" s="50"/>
      <c r="E36" s="29"/>
      <c r="F36" s="29"/>
      <c r="G36" s="29"/>
      <c r="H36" s="29"/>
      <c r="J36" s="10"/>
      <c r="K36" s="10"/>
      <c r="L36" s="10"/>
      <c r="M36" s="10"/>
      <c r="N36" s="10"/>
      <c r="O36" s="10"/>
    </row>
    <row r="37" spans="2:15" x14ac:dyDescent="0.25">
      <c r="B37" s="50"/>
      <c r="C37" s="50"/>
      <c r="D37" s="50"/>
      <c r="E37" s="29"/>
      <c r="F37" s="29"/>
      <c r="G37" s="29"/>
      <c r="H37" s="29"/>
      <c r="J37" s="10"/>
      <c r="K37" s="10"/>
      <c r="L37" s="10"/>
      <c r="M37" s="10"/>
      <c r="N37" s="10"/>
      <c r="O37" s="10"/>
    </row>
    <row r="38" spans="2:15" x14ac:dyDescent="0.25">
      <c r="B38" s="29"/>
      <c r="C38" s="29"/>
      <c r="D38" s="29"/>
      <c r="E38" s="29"/>
      <c r="F38" s="29"/>
      <c r="G38" s="29"/>
      <c r="H38" s="29"/>
      <c r="J38" s="10"/>
      <c r="K38" s="10"/>
      <c r="L38" s="10"/>
      <c r="M38" s="10"/>
      <c r="N38" s="10"/>
      <c r="O38" s="10"/>
    </row>
    <row r="39" spans="2:15" x14ac:dyDescent="0.25">
      <c r="B39" s="29"/>
      <c r="C39" s="29"/>
      <c r="D39" s="29"/>
      <c r="E39" s="29"/>
      <c r="F39" s="29"/>
      <c r="G39" s="29"/>
      <c r="H39" s="29"/>
      <c r="J39" s="10"/>
      <c r="K39" s="10"/>
      <c r="L39" s="10"/>
      <c r="M39" s="10"/>
      <c r="N39" s="10"/>
      <c r="O39" s="10"/>
    </row>
    <row r="40" spans="2:15" x14ac:dyDescent="0.25">
      <c r="B40" s="29"/>
      <c r="C40" s="29"/>
      <c r="D40" s="29"/>
      <c r="E40" s="29"/>
      <c r="F40" s="29"/>
      <c r="G40" s="29"/>
      <c r="H40" s="29"/>
      <c r="J40" s="10"/>
      <c r="K40" s="10"/>
      <c r="L40" s="10"/>
      <c r="M40" s="10"/>
      <c r="N40" s="10"/>
      <c r="O40" s="10"/>
    </row>
    <row r="41" spans="2:15" x14ac:dyDescent="0.25">
      <c r="B41" s="29"/>
      <c r="C41" s="29"/>
      <c r="D41" s="29"/>
      <c r="E41" s="29"/>
      <c r="F41" s="29"/>
      <c r="G41" s="29"/>
      <c r="H41" s="29"/>
      <c r="J41" s="10"/>
      <c r="K41" s="10"/>
      <c r="L41" s="10"/>
      <c r="M41" s="10"/>
      <c r="N41" s="10"/>
      <c r="O41" s="10"/>
    </row>
    <row r="42" spans="2:15" x14ac:dyDescent="0.25">
      <c r="J42" s="10"/>
      <c r="K42" s="10"/>
      <c r="L42" s="10"/>
      <c r="M42" s="10"/>
      <c r="N42" s="10"/>
      <c r="O42" s="10"/>
    </row>
    <row r="43" spans="2:15" x14ac:dyDescent="0.25">
      <c r="J43" s="10"/>
      <c r="K43" s="10"/>
      <c r="L43" s="10"/>
      <c r="M43" s="10"/>
      <c r="N43" s="10"/>
      <c r="O43" s="10"/>
    </row>
    <row r="44" spans="2:15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</sheetData>
  <mergeCells count="20">
    <mergeCell ref="A14:B14"/>
    <mergeCell ref="A16:B16"/>
    <mergeCell ref="G5:G6"/>
    <mergeCell ref="H5:H6"/>
    <mergeCell ref="I5:I6"/>
    <mergeCell ref="A2:N2"/>
    <mergeCell ref="A4:A6"/>
    <mergeCell ref="C4:E4"/>
    <mergeCell ref="F4:H4"/>
    <mergeCell ref="I4:K4"/>
    <mergeCell ref="L4:N4"/>
    <mergeCell ref="C5:C6"/>
    <mergeCell ref="D5:D6"/>
    <mergeCell ref="E5:E6"/>
    <mergeCell ref="F5:F6"/>
    <mergeCell ref="M5:M6"/>
    <mergeCell ref="N5:N6"/>
    <mergeCell ref="J5:J6"/>
    <mergeCell ref="K5:K6"/>
    <mergeCell ref="L5:L6"/>
  </mergeCells>
  <conditionalFormatting sqref="U6:U14">
    <cfRule type="cellIs" dxfId="2" priority="5" stopIfTrue="1" operator="lessThan">
      <formula>0</formula>
    </cfRule>
  </conditionalFormatting>
  <conditionalFormatting sqref="S7:S15">
    <cfRule type="cellIs" dxfId="1" priority="2" stopIfTrue="1" operator="lessThan">
      <formula>0</formula>
    </cfRule>
  </conditionalFormatting>
  <conditionalFormatting sqref="O7:O1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0"/>
  <sheetViews>
    <sheetView workbookViewId="0">
      <selection activeCell="L18" sqref="L18"/>
    </sheetView>
  </sheetViews>
  <sheetFormatPr defaultRowHeight="15" x14ac:dyDescent="0.25"/>
  <sheetData>
    <row r="2" spans="1:2" x14ac:dyDescent="0.25">
      <c r="A2" s="6" t="s">
        <v>12</v>
      </c>
      <c r="B2">
        <v>9.27</v>
      </c>
    </row>
    <row r="3" spans="1:2" x14ac:dyDescent="0.25">
      <c r="A3" s="7" t="s">
        <v>15</v>
      </c>
      <c r="B3">
        <v>6.89</v>
      </c>
    </row>
    <row r="4" spans="1:2" x14ac:dyDescent="0.25">
      <c r="A4" s="7" t="s">
        <v>14</v>
      </c>
      <c r="B4">
        <v>5.31</v>
      </c>
    </row>
    <row r="5" spans="1:2" x14ac:dyDescent="0.25">
      <c r="A5" s="7" t="s">
        <v>13</v>
      </c>
      <c r="B5">
        <v>4.6399999999999997</v>
      </c>
    </row>
    <row r="6" spans="1:2" x14ac:dyDescent="0.25">
      <c r="A6" s="7" t="s">
        <v>10</v>
      </c>
      <c r="B6">
        <v>2.5099999999999998</v>
      </c>
    </row>
    <row r="9" spans="1:2" x14ac:dyDescent="0.25">
      <c r="A9">
        <v>2012</v>
      </c>
      <c r="B9">
        <v>778916</v>
      </c>
    </row>
    <row r="10" spans="1:2" x14ac:dyDescent="0.25">
      <c r="A10">
        <v>2013</v>
      </c>
      <c r="B10">
        <v>763820</v>
      </c>
    </row>
    <row r="11" spans="1:2" x14ac:dyDescent="0.25">
      <c r="A11">
        <v>2014</v>
      </c>
      <c r="B11">
        <v>769520</v>
      </c>
    </row>
    <row r="32" spans="1:2" x14ac:dyDescent="0.25">
      <c r="A32" t="s">
        <v>19</v>
      </c>
      <c r="B32">
        <v>6.6</v>
      </c>
    </row>
    <row r="33" spans="1:2" x14ac:dyDescent="0.25">
      <c r="A33" t="s">
        <v>17</v>
      </c>
      <c r="B33">
        <v>5.53</v>
      </c>
    </row>
    <row r="34" spans="1:2" x14ac:dyDescent="0.25">
      <c r="A34" t="s">
        <v>22</v>
      </c>
      <c r="B34">
        <v>4.88</v>
      </c>
    </row>
    <row r="35" spans="1:2" x14ac:dyDescent="0.25">
      <c r="A35" t="s">
        <v>21</v>
      </c>
      <c r="B35">
        <v>4.4400000000000004</v>
      </c>
    </row>
    <row r="36" spans="1:2" x14ac:dyDescent="0.25">
      <c r="A36" t="s">
        <v>20</v>
      </c>
      <c r="B36">
        <v>4.25</v>
      </c>
    </row>
    <row r="37" spans="1:2" x14ac:dyDescent="0.25">
      <c r="A37" t="s">
        <v>18</v>
      </c>
      <c r="B37">
        <v>3.44</v>
      </c>
    </row>
    <row r="38" spans="1:2" x14ac:dyDescent="0.25">
      <c r="A38" t="s">
        <v>26</v>
      </c>
      <c r="B38">
        <v>1.4</v>
      </c>
    </row>
    <row r="39" spans="1:2" x14ac:dyDescent="0.25">
      <c r="A39" t="s">
        <v>23</v>
      </c>
      <c r="B39">
        <v>0.68</v>
      </c>
    </row>
    <row r="44" spans="1:2" x14ac:dyDescent="0.25">
      <c r="A44">
        <v>2012</v>
      </c>
      <c r="B44">
        <v>1716887</v>
      </c>
    </row>
    <row r="45" spans="1:2" x14ac:dyDescent="0.25">
      <c r="A45">
        <v>2013</v>
      </c>
      <c r="B45">
        <v>1683926</v>
      </c>
    </row>
    <row r="46" spans="1:2" x14ac:dyDescent="0.25">
      <c r="A46">
        <v>2014</v>
      </c>
      <c r="B46">
        <v>1620918</v>
      </c>
    </row>
    <row r="49" spans="1:1" x14ac:dyDescent="0.25">
      <c r="A49">
        <f>B45-B44</f>
        <v>-32961</v>
      </c>
    </row>
    <row r="50" spans="1:1" x14ac:dyDescent="0.25">
      <c r="A50">
        <f>A49/B45*100</f>
        <v>-1.957390051581839</v>
      </c>
    </row>
  </sheetData>
  <sortState ref="A32:B39">
    <sortCondition descending="1" ref="B32:B3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2025-09-10T04:15:38Z</cp:lastPrinted>
  <dcterms:created xsi:type="dcterms:W3CDTF">2014-01-10T06:13:13Z</dcterms:created>
  <dcterms:modified xsi:type="dcterms:W3CDTF">2025-09-10T04:17:46Z</dcterms:modified>
  <cp:category/>
  <cp:contentStatus/>
</cp:coreProperties>
</file>