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udrute.sadeckiene\OneDrive - AMB LT\Desktop\2024 m\B-2024-įkėlinui\"/>
    </mc:Choice>
  </mc:AlternateContent>
  <bookViews>
    <workbookView xWindow="0" yWindow="0" windowWidth="28800" windowHeight="12330" activeTab="1"/>
  </bookViews>
  <sheets>
    <sheet name="Alytaus" sheetId="1" r:id="rId1"/>
    <sheet name="Vilniaus" sheetId="2" r:id="rId2"/>
    <sheet name="Sheet1" sheetId="4" state="hidden" r:id="rId3"/>
    <sheet name="Lapas1" sheetId="3" state="hidden" r:id="rId4"/>
  </sheets>
  <calcPr calcId="162913"/>
</workbook>
</file>

<file path=xl/calcChain.xml><?xml version="1.0" encoding="utf-8"?>
<calcChain xmlns="http://schemas.openxmlformats.org/spreadsheetml/2006/main">
  <c r="N9" i="1" l="1"/>
  <c r="N10" i="1"/>
  <c r="N11" i="1"/>
  <c r="N12" i="1"/>
  <c r="M9" i="1" l="1"/>
  <c r="M10" i="1"/>
  <c r="M11" i="1"/>
  <c r="M12" i="1"/>
  <c r="M8" i="1"/>
  <c r="L9" i="1"/>
  <c r="L10" i="1"/>
  <c r="L11" i="1"/>
  <c r="L12" i="1"/>
  <c r="L8" i="1"/>
  <c r="N14" i="2"/>
  <c r="N9" i="2"/>
  <c r="N10" i="2"/>
  <c r="N11" i="2"/>
  <c r="N12" i="2"/>
  <c r="N13" i="2"/>
  <c r="N15" i="2"/>
  <c r="N17" i="2"/>
  <c r="N8" i="2"/>
  <c r="M9" i="2"/>
  <c r="M10" i="2"/>
  <c r="M11" i="2"/>
  <c r="M12" i="2"/>
  <c r="M13" i="2"/>
  <c r="M14" i="2"/>
  <c r="M15" i="2"/>
  <c r="M16" i="2"/>
  <c r="M17" i="2"/>
  <c r="M8" i="2"/>
  <c r="L9" i="2"/>
  <c r="L10" i="2"/>
  <c r="L11" i="2"/>
  <c r="L12" i="2"/>
  <c r="L13" i="2"/>
  <c r="L14" i="2"/>
  <c r="L15" i="2"/>
  <c r="L16" i="2"/>
  <c r="L17" i="2"/>
  <c r="L8" i="2"/>
  <c r="X27" i="2"/>
  <c r="W27" i="2"/>
  <c r="W29" i="2" s="1"/>
  <c r="V27" i="2"/>
  <c r="V29" i="2" s="1"/>
  <c r="U27" i="2"/>
  <c r="U29" i="2" s="1"/>
  <c r="W21" i="1"/>
  <c r="V21" i="1"/>
  <c r="U21" i="1"/>
  <c r="T21" i="1"/>
  <c r="K9" i="1" l="1"/>
  <c r="K10" i="1"/>
  <c r="K11" i="1"/>
  <c r="K12" i="1"/>
  <c r="J9" i="1"/>
  <c r="J10" i="1"/>
  <c r="J11" i="1"/>
  <c r="J12" i="1"/>
  <c r="J8" i="1"/>
  <c r="I9" i="1"/>
  <c r="I10" i="1"/>
  <c r="I11" i="1"/>
  <c r="I12" i="1"/>
  <c r="I8" i="1"/>
  <c r="K14" i="2"/>
  <c r="K9" i="2"/>
  <c r="K10" i="2"/>
  <c r="K11" i="2"/>
  <c r="K12" i="2"/>
  <c r="K13" i="2"/>
  <c r="K15" i="2"/>
  <c r="K17" i="2"/>
  <c r="K8" i="2"/>
  <c r="J14" i="2"/>
  <c r="J9" i="2"/>
  <c r="J10" i="2"/>
  <c r="J11" i="2"/>
  <c r="J12" i="2"/>
  <c r="J13" i="2"/>
  <c r="J15" i="2"/>
  <c r="J16" i="2"/>
  <c r="J17" i="2"/>
  <c r="J8" i="2"/>
  <c r="I9" i="2"/>
  <c r="I10" i="2"/>
  <c r="I11" i="2"/>
  <c r="I12" i="2"/>
  <c r="I13" i="2"/>
  <c r="I14" i="2"/>
  <c r="I15" i="2"/>
  <c r="I16" i="2"/>
  <c r="I17" i="2"/>
  <c r="I8" i="2"/>
  <c r="X15" i="2"/>
  <c r="X17" i="2" s="1"/>
  <c r="W15" i="2"/>
  <c r="W17" i="2" s="1"/>
  <c r="V17" i="2"/>
  <c r="V15" i="2"/>
  <c r="U15" i="2"/>
  <c r="U17" i="2" s="1"/>
  <c r="W12" i="1"/>
  <c r="K13" i="1" s="1"/>
  <c r="V12" i="1"/>
  <c r="U12" i="1"/>
  <c r="T12" i="1"/>
  <c r="I13" i="1" s="1"/>
  <c r="J13" i="1" l="1"/>
  <c r="E9" i="1"/>
  <c r="E10" i="1"/>
  <c r="E11" i="1"/>
  <c r="E12" i="1"/>
  <c r="D9" i="1"/>
  <c r="D10" i="1"/>
  <c r="D11" i="1"/>
  <c r="D12" i="1"/>
  <c r="D8" i="1"/>
  <c r="C9" i="1"/>
  <c r="C10" i="1"/>
  <c r="C11" i="1"/>
  <c r="C12" i="1"/>
  <c r="C8" i="1"/>
  <c r="E14" i="2"/>
  <c r="E9" i="2"/>
  <c r="E10" i="2"/>
  <c r="E11" i="2"/>
  <c r="E12" i="2"/>
  <c r="E13" i="2"/>
  <c r="E15" i="2"/>
  <c r="E17" i="2"/>
  <c r="E8" i="2"/>
  <c r="D14" i="2"/>
  <c r="D10" i="2"/>
  <c r="D13" i="2"/>
  <c r="D9" i="2"/>
  <c r="D11" i="2"/>
  <c r="D12" i="2"/>
  <c r="D16" i="2"/>
  <c r="D8" i="2"/>
  <c r="C9" i="2"/>
  <c r="C10" i="2"/>
  <c r="C11" i="2"/>
  <c r="C12" i="2"/>
  <c r="C13" i="2"/>
  <c r="C14" i="2"/>
  <c r="C15" i="2"/>
  <c r="C16" i="2"/>
  <c r="C17" i="2"/>
  <c r="C8" i="2"/>
  <c r="T15" i="2"/>
  <c r="T17" i="2" s="1"/>
  <c r="S15" i="2"/>
  <c r="S17" i="2" s="1"/>
  <c r="R15" i="2"/>
  <c r="R17" i="2" s="1"/>
  <c r="Q15" i="2"/>
  <c r="Q17" i="2" s="1"/>
  <c r="T27" i="2"/>
  <c r="T29" i="2" s="1"/>
  <c r="S27" i="2"/>
  <c r="S29" i="2" s="1"/>
  <c r="R27" i="2"/>
  <c r="R29" i="2" s="1"/>
  <c r="Q27" i="2"/>
  <c r="Q29" i="2" s="1"/>
  <c r="S21" i="1"/>
  <c r="R21" i="1"/>
  <c r="Q21" i="1"/>
  <c r="D17" i="2" l="1"/>
  <c r="D15" i="2"/>
  <c r="P21" i="1" l="1"/>
  <c r="S12" i="1" l="1"/>
  <c r="R12" i="1"/>
  <c r="Q12" i="1"/>
  <c r="P12" i="1"/>
  <c r="E13" i="1" l="1"/>
  <c r="N13" i="1"/>
  <c r="M13" i="1"/>
  <c r="D13" i="1"/>
  <c r="L13" i="1"/>
  <c r="C13" i="1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C19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C1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D8" i="4"/>
  <c r="C8" i="4"/>
</calcChain>
</file>

<file path=xl/sharedStrings.xml><?xml version="1.0" encoding="utf-8"?>
<sst xmlns="http://schemas.openxmlformats.org/spreadsheetml/2006/main" count="178" uniqueCount="57">
  <si>
    <t xml:space="preserve">2.9. ALYTAUS APSKRITIES GYVENTOJŲ IR VARTOTOJŲ APRŪPINIMAS </t>
  </si>
  <si>
    <t>Eil. Nr.</t>
  </si>
  <si>
    <t>Savivaldybių</t>
  </si>
  <si>
    <t>Vienam gyventojui tenka dokumentų (fiz. vnt.)</t>
  </si>
  <si>
    <t xml:space="preserve">Vienam gyventojui </t>
  </si>
  <si>
    <t>Vienam vartotojui</t>
  </si>
  <si>
    <t>viešosios</t>
  </si>
  <si>
    <t>Iš viso</t>
  </si>
  <si>
    <t>mieste</t>
  </si>
  <si>
    <t>kaime</t>
  </si>
  <si>
    <t>bibliotekos</t>
  </si>
  <si>
    <t>Alytaus m.</t>
  </si>
  <si>
    <t>Alytaus r.</t>
  </si>
  <si>
    <t>Druskininkai</t>
  </si>
  <si>
    <t>Lazdijai</t>
  </si>
  <si>
    <t>Varėna</t>
  </si>
  <si>
    <t>Iš viso:</t>
  </si>
  <si>
    <t xml:space="preserve">2.9. VILNIAUS APSKRITIES GYVENTOJŲ IR VARTOTOJŲ APRŪPINIMAS </t>
  </si>
  <si>
    <t>Elektrėnai</t>
  </si>
  <si>
    <t>Šalčininkai</t>
  </si>
  <si>
    <t>Širvintos</t>
  </si>
  <si>
    <t>Švenčionys</t>
  </si>
  <si>
    <t>Trakai</t>
  </si>
  <si>
    <t>Ukmergė</t>
  </si>
  <si>
    <t>Vilniaus m.</t>
  </si>
  <si>
    <t>Vilniaus r.</t>
  </si>
  <si>
    <t>tenka naujų dokumentų (fiz. vnt.)</t>
  </si>
  <si>
    <t>x</t>
  </si>
  <si>
    <t>1 gyventojui</t>
  </si>
  <si>
    <t>1 vartotojui</t>
  </si>
  <si>
    <t>1 gyv</t>
  </si>
  <si>
    <t>1 vart</t>
  </si>
  <si>
    <t>Gyventojų skaičius</t>
  </si>
  <si>
    <t>Dokuemntų fondas</t>
  </si>
  <si>
    <t>Nauji dokumentai</t>
  </si>
  <si>
    <t>Vartotojai</t>
  </si>
  <si>
    <t>Garsiniai ir regimieji</t>
  </si>
  <si>
    <t>BE Vilniaus m.</t>
  </si>
  <si>
    <t>SU Vilniaus m.</t>
  </si>
  <si>
    <t xml:space="preserve"> </t>
  </si>
  <si>
    <t>SAVIVALDYBIŲ VIEŠŲJŲ BIBLIOTEKŲ FONDUOSE ESANČIAIS DOKUMENTAIS (fiz. vnt.) 2024 M.</t>
  </si>
  <si>
    <t>Garsinių regimųjų</t>
  </si>
  <si>
    <t>MF</t>
  </si>
  <si>
    <t>KF</t>
  </si>
  <si>
    <t>VB</t>
  </si>
  <si>
    <t>SVB -2.1</t>
  </si>
  <si>
    <t>SVB-3.1</t>
  </si>
  <si>
    <t>Gyventojai</t>
  </si>
  <si>
    <t>SVB 2.1</t>
  </si>
  <si>
    <t>SVB-2.4</t>
  </si>
  <si>
    <t>nauji</t>
  </si>
  <si>
    <t>fondas</t>
  </si>
  <si>
    <t xml:space="preserve">  Vilniaus r. CB, kuri yra kaimo teritorijoje</t>
  </si>
  <si>
    <t>fondo dydis</t>
  </si>
  <si>
    <t>SVB-3.2</t>
  </si>
  <si>
    <t>vartot.</t>
  </si>
  <si>
    <t>0,008*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</si>
</sst>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0"/>
  </numFmts>
  <fonts count="17" x14ac:knownFonts="1">
    <font>
      <sz val="11"/>
      <color theme="1"/>
      <name val="Calibri"/>
      <family val="2"/>
      <charset val="186"/>
      <scheme val="minor"/>
    </font>
    <font>
      <b/>
      <sz val="11"/>
      <color theme="5" tint="-0.249977111117893"/>
      <name val="Arial"/>
      <family val="2"/>
      <charset val="186"/>
    </font>
    <font>
      <sz val="11"/>
      <color theme="5" tint="-0.249977111117893"/>
      <name val="Calibri"/>
      <family val="2"/>
      <charset val="186"/>
      <scheme val="minor"/>
    </font>
    <font>
      <sz val="10"/>
      <color theme="5" tint="-0.249977111117893"/>
      <name val="Arial"/>
      <family val="2"/>
      <charset val="186"/>
    </font>
    <font>
      <sz val="11"/>
      <color theme="5" tint="-0.249977111117893"/>
      <name val="Arial"/>
      <family val="2"/>
      <charset val="186"/>
    </font>
    <font>
      <b/>
      <sz val="10"/>
      <color theme="5" tint="-0.499984740745262"/>
      <name val="Arial"/>
      <family val="2"/>
      <charset val="186"/>
    </font>
    <font>
      <sz val="9"/>
      <color theme="5" tint="-0.499984740745262"/>
      <name val="Arial"/>
      <family val="2"/>
      <charset val="186"/>
    </font>
    <font>
      <sz val="11"/>
      <color theme="5" tint="-0.499984740745262"/>
      <name val="Calibri"/>
      <family val="2"/>
      <charset val="186"/>
      <scheme val="minor"/>
    </font>
    <font>
      <sz val="10"/>
      <color theme="5" tint="-0.499984740745262"/>
      <name val="Arial"/>
      <family val="2"/>
      <charset val="186"/>
    </font>
    <font>
      <b/>
      <sz val="11"/>
      <color theme="5" tint="-0.499984740745262"/>
      <name val="Arial"/>
      <family val="2"/>
      <charset val="186"/>
    </font>
    <font>
      <b/>
      <sz val="11"/>
      <color theme="5" tint="-0.499984740745262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color theme="0"/>
      <name val="Arial"/>
      <family val="2"/>
      <charset val="186"/>
    </font>
    <font>
      <b/>
      <sz val="10"/>
      <color theme="0"/>
      <name val="Arial"/>
      <family val="2"/>
      <charset val="186"/>
    </font>
    <font>
      <sz val="10"/>
      <color theme="0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7E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EF2E8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0" xfId="0" applyFill="1"/>
    <xf numFmtId="0" fontId="1" fillId="2" borderId="0" xfId="0" applyFont="1" applyFill="1" applyBorder="1" applyAlignment="1">
      <alignment horizontal="center"/>
    </xf>
    <xf numFmtId="0" fontId="4" fillId="2" borderId="0" xfId="0" applyFont="1" applyFill="1"/>
    <xf numFmtId="0" fontId="2" fillId="2" borderId="0" xfId="0" applyFont="1" applyFill="1"/>
    <xf numFmtId="0" fontId="3" fillId="3" borderId="2" xfId="0" applyFont="1" applyFill="1" applyBorder="1" applyAlignment="1">
      <alignment horizontal="left" vertical="top" wrapText="1"/>
    </xf>
    <xf numFmtId="0" fontId="3" fillId="3" borderId="2" xfId="0" applyFont="1" applyFill="1" applyBorder="1" applyAlignment="1">
      <alignment vertical="top" wrapText="1"/>
    </xf>
    <xf numFmtId="0" fontId="8" fillId="3" borderId="2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7" fillId="2" borderId="0" xfId="0" applyFont="1" applyFill="1"/>
    <xf numFmtId="0" fontId="6" fillId="2" borderId="0" xfId="0" applyFont="1" applyFill="1"/>
    <xf numFmtId="0" fontId="6" fillId="2" borderId="0" xfId="0" applyFont="1" applyFill="1" applyBorder="1"/>
    <xf numFmtId="0" fontId="8" fillId="3" borderId="6" xfId="0" applyFont="1" applyFill="1" applyBorder="1" applyAlignment="1">
      <alignment vertical="center" wrapText="1"/>
    </xf>
    <xf numFmtId="2" fontId="0" fillId="0" borderId="0" xfId="0" applyNumberFormat="1"/>
    <xf numFmtId="0" fontId="0" fillId="0" borderId="0" xfId="0" applyBorder="1"/>
    <xf numFmtId="0" fontId="0" fillId="0" borderId="0" xfId="0" applyAlignment="1"/>
    <xf numFmtId="0" fontId="11" fillId="0" borderId="0" xfId="0" applyFont="1"/>
    <xf numFmtId="0" fontId="12" fillId="2" borderId="0" xfId="0" applyFont="1" applyFill="1"/>
    <xf numFmtId="2" fontId="5" fillId="4" borderId="2" xfId="0" applyNumberFormat="1" applyFont="1" applyFill="1" applyBorder="1" applyAlignment="1">
      <alignment horizontal="center"/>
    </xf>
    <xf numFmtId="164" fontId="5" fillId="4" borderId="2" xfId="0" applyNumberFormat="1" applyFont="1" applyFill="1" applyBorder="1" applyAlignment="1">
      <alignment horizontal="center"/>
    </xf>
    <xf numFmtId="0" fontId="8" fillId="3" borderId="2" xfId="0" applyFont="1" applyFill="1" applyBorder="1" applyAlignment="1">
      <alignment horizontal="left" vertical="top" wrapText="1"/>
    </xf>
    <xf numFmtId="0" fontId="8" fillId="3" borderId="2" xfId="0" applyFont="1" applyFill="1" applyBorder="1" applyAlignment="1">
      <alignment vertical="top" wrapText="1"/>
    </xf>
    <xf numFmtId="0" fontId="6" fillId="4" borderId="1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8" xfId="0" applyFont="1" applyFill="1" applyBorder="1"/>
    <xf numFmtId="0" fontId="6" fillId="4" borderId="11" xfId="0" applyFont="1" applyFill="1" applyBorder="1"/>
    <xf numFmtId="0" fontId="6" fillId="4" borderId="7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vertical="top" wrapText="1"/>
    </xf>
    <xf numFmtId="2" fontId="8" fillId="5" borderId="2" xfId="0" applyNumberFormat="1" applyFont="1" applyFill="1" applyBorder="1" applyAlignment="1">
      <alignment horizontal="center"/>
    </xf>
    <xf numFmtId="164" fontId="8" fillId="5" borderId="2" xfId="0" applyNumberFormat="1" applyFont="1" applyFill="1" applyBorder="1" applyAlignment="1">
      <alignment horizontal="center"/>
    </xf>
    <xf numFmtId="2" fontId="8" fillId="5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164" fontId="8" fillId="5" borderId="1" xfId="0" applyNumberFormat="1" applyFont="1" applyFill="1" applyBorder="1" applyAlignment="1">
      <alignment horizontal="center"/>
    </xf>
    <xf numFmtId="164" fontId="8" fillId="3" borderId="1" xfId="0" applyNumberFormat="1" applyFont="1" applyFill="1" applyBorder="1" applyAlignment="1">
      <alignment horizontal="center"/>
    </xf>
    <xf numFmtId="0" fontId="13" fillId="2" borderId="0" xfId="0" applyFont="1" applyFill="1"/>
    <xf numFmtId="0" fontId="14" fillId="2" borderId="0" xfId="0" applyFont="1" applyFill="1" applyBorder="1" applyAlignment="1">
      <alignment horizontal="center"/>
    </xf>
    <xf numFmtId="0" fontId="15" fillId="2" borderId="0" xfId="0" applyFont="1" applyFill="1" applyBorder="1" applyAlignment="1">
      <alignment horizontal="center"/>
    </xf>
    <xf numFmtId="0" fontId="13" fillId="2" borderId="0" xfId="0" applyFont="1" applyFill="1" applyBorder="1"/>
    <xf numFmtId="165" fontId="13" fillId="2" borderId="0" xfId="0" applyNumberFormat="1" applyFont="1" applyFill="1" applyBorder="1"/>
    <xf numFmtId="0" fontId="14" fillId="2" borderId="0" xfId="0" quotePrefix="1" applyFont="1" applyFill="1" applyBorder="1" applyAlignment="1">
      <alignment horizontal="center"/>
    </xf>
    <xf numFmtId="0" fontId="16" fillId="2" borderId="0" xfId="0" applyFont="1" applyFill="1" applyBorder="1"/>
    <xf numFmtId="0" fontId="5" fillId="4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right"/>
    </xf>
    <xf numFmtId="0" fontId="6" fillId="4" borderId="8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wrapText="1"/>
    </xf>
    <xf numFmtId="0" fontId="6" fillId="4" borderId="6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vertical="center"/>
    </xf>
    <xf numFmtId="0" fontId="6" fillId="4" borderId="7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right" vertical="center" wrapText="1"/>
    </xf>
    <xf numFmtId="0" fontId="10" fillId="4" borderId="7" xfId="0" applyFont="1" applyFill="1" applyBorder="1" applyAlignment="1"/>
    <xf numFmtId="0" fontId="5" fillId="4" borderId="2" xfId="0" applyFont="1" applyFill="1" applyBorder="1" applyAlignment="1">
      <alignment horizontal="right"/>
    </xf>
    <xf numFmtId="0" fontId="7" fillId="4" borderId="2" xfId="0" applyFont="1" applyFill="1" applyBorder="1" applyAlignment="1"/>
    <xf numFmtId="0" fontId="0" fillId="0" borderId="0" xfId="0" applyAlignment="1">
      <alignment horizontal="left"/>
    </xf>
  </cellXfs>
  <cellStyles count="1">
    <cellStyle name="Normal" xfId="0" builtinId="0"/>
  </cellStyles>
  <dxfs count="13">
    <dxf>
      <font>
        <b/>
        <i val="0"/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  <dxf>
      <font>
        <b/>
        <i val="0"/>
        <condense val="0"/>
        <extend val="0"/>
        <color indexed="10"/>
      </font>
      <border>
        <left style="thin">
          <color indexed="10"/>
        </left>
        <right style="thin">
          <color indexed="10"/>
        </right>
        <top style="thin">
          <color indexed="10"/>
        </top>
        <bottom style="thin">
          <color indexed="10"/>
        </bottom>
      </border>
    </dxf>
  </dxfs>
  <tableStyles count="0" defaultTableStyle="TableStyleMedium2" defaultPivotStyle="PivotStyleLight16"/>
  <colors>
    <mruColors>
      <color rgb="FFFEF2E8"/>
      <color rgb="FFFFF7EF"/>
      <color rgb="FFFDFD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 sz="12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Naujų dokumentų skaičius vienam Alytaus apskrities gyventojui</a:t>
            </a:r>
            <a:endParaRPr lang="en-US" sz="12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0,19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E3B3-4D2C-9504-74CE6D9274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(Alytaus!$B$8,Alytaus!$B$10,Alytaus!$B$11,Alytaus!$B$12,Alytaus!$B$9)</c:f>
              <c:strCache>
                <c:ptCount val="5"/>
                <c:pt idx="0">
                  <c:v>Alytaus m.</c:v>
                </c:pt>
                <c:pt idx="1">
                  <c:v>Druskininkai</c:v>
                </c:pt>
                <c:pt idx="2">
                  <c:v>Lazdijai</c:v>
                </c:pt>
                <c:pt idx="3">
                  <c:v>Varėna</c:v>
                </c:pt>
                <c:pt idx="4">
                  <c:v>Alytaus r.</c:v>
                </c:pt>
              </c:strCache>
            </c:strRef>
          </c:cat>
          <c:val>
            <c:numRef>
              <c:f>(Alytaus!$I$8,Alytaus!$I$10,Alytaus!$I$11,Alytaus!$I$12,Alytaus!$I$9)</c:f>
              <c:numCache>
                <c:formatCode>0.00</c:formatCode>
                <c:ptCount val="5"/>
                <c:pt idx="0">
                  <c:v>0.16063498246980912</c:v>
                </c:pt>
                <c:pt idx="1">
                  <c:v>0.26342240135343581</c:v>
                </c:pt>
                <c:pt idx="2">
                  <c:v>0.32852741119702344</c:v>
                </c:pt>
                <c:pt idx="3">
                  <c:v>0.33437920215150158</c:v>
                </c:pt>
                <c:pt idx="4">
                  <c:v>0.12672792962613885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9D-4E90-9074-10CC11862CB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05947904"/>
        <c:axId val="106663296"/>
        <c:axId val="0"/>
      </c:bar3DChart>
      <c:catAx>
        <c:axId val="1059479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6663296"/>
        <c:crosses val="autoZero"/>
        <c:auto val="1"/>
        <c:lblAlgn val="ctr"/>
        <c:lblOffset val="100"/>
        <c:noMultiLvlLbl val="0"/>
      </c:catAx>
      <c:valAx>
        <c:axId val="106663296"/>
        <c:scaling>
          <c:orientation val="minMax"/>
        </c:scaling>
        <c:delete val="1"/>
        <c:axPos val="b"/>
        <c:numFmt formatCode="0.00" sourceLinked="1"/>
        <c:majorTickMark val="none"/>
        <c:minorTickMark val="none"/>
        <c:tickLblPos val="nextTo"/>
        <c:crossAx val="105947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1" i="0" kern="1200" spc="0" baseline="0">
                <a:solidFill>
                  <a:srgbClr val="000000"/>
                </a:solidFill>
                <a:effectLst/>
              </a:rPr>
              <a:t>Alytaus</a:t>
            </a:r>
            <a:r>
              <a:rPr lang="en-US" sz="1400" b="1" i="0" kern="1200" spc="0" baseline="0">
                <a:solidFill>
                  <a:srgbClr val="000000"/>
                </a:solidFill>
                <a:effectLst/>
              </a:rPr>
              <a:t> apskrities gyventoj</a:t>
            </a:r>
            <a:r>
              <a:rPr lang="lt-LT" sz="1400" b="1" i="0" kern="1200" spc="0" baseline="0">
                <a:solidFill>
                  <a:srgbClr val="000000"/>
                </a:solidFill>
                <a:effectLst/>
              </a:rPr>
              <a:t>ų ir vartotojų </a:t>
            </a:r>
            <a:r>
              <a:rPr lang="lt-LT" sz="12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aprūpinimas</a:t>
            </a:r>
            <a:r>
              <a:rPr lang="lt-LT" sz="1400" b="1" i="0" kern="1200" spc="0" baseline="0">
                <a:solidFill>
                  <a:srgbClr val="000000"/>
                </a:solidFill>
                <a:effectLst/>
              </a:rPr>
              <a:t> bibliotekų fonduose esančiais dokumentais, fiz. vnt</a:t>
            </a:r>
            <a:endParaRPr lang="en-US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v>1 gyventojui</c:v>
          </c:tx>
          <c:spPr>
            <a:solidFill>
              <a:schemeClr val="accent2">
                <a:shade val="76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(Alytaus!$B$8,Alytaus!$B$12,Alytaus!$B$10,Alytaus!$B$11,Alytaus!$B$9)</c:f>
              <c:strCache>
                <c:ptCount val="5"/>
                <c:pt idx="0">
                  <c:v>Alytaus m.</c:v>
                </c:pt>
                <c:pt idx="1">
                  <c:v>Varėna</c:v>
                </c:pt>
                <c:pt idx="2">
                  <c:v>Druskininkai</c:v>
                </c:pt>
                <c:pt idx="3">
                  <c:v>Lazdijai</c:v>
                </c:pt>
                <c:pt idx="4">
                  <c:v>Alytaus r.</c:v>
                </c:pt>
              </c:strCache>
            </c:strRef>
          </c:cat>
          <c:val>
            <c:numRef>
              <c:f>(Alytaus!$C$8,Alytaus!$C$12,Alytaus!$C$10,Alytaus!$C$11,Alytaus!$C$9)</c:f>
              <c:numCache>
                <c:formatCode>0.00</c:formatCode>
                <c:ptCount val="5"/>
                <c:pt idx="0">
                  <c:v>2.9301908843007403</c:v>
                </c:pt>
                <c:pt idx="1">
                  <c:v>6.4705413616215948</c:v>
                </c:pt>
                <c:pt idx="2">
                  <c:v>8.1386276558690351</c:v>
                </c:pt>
                <c:pt idx="3">
                  <c:v>7.8639613975931635</c:v>
                </c:pt>
                <c:pt idx="4">
                  <c:v>11.057100219918317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F2-4A32-A95A-5B1ABCD67F06}"/>
            </c:ext>
          </c:extLst>
        </c:ser>
        <c:ser>
          <c:idx val="1"/>
          <c:order val="1"/>
          <c:tx>
            <c:v>1 vartotojui</c:v>
          </c:tx>
          <c:spPr>
            <a:solidFill>
              <a:schemeClr val="accent2">
                <a:tint val="77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(Alytaus!$B$8,Alytaus!$B$12,Alytaus!$B$10,Alytaus!$B$11,Alytaus!$B$9)</c:f>
              <c:strCache>
                <c:ptCount val="5"/>
                <c:pt idx="0">
                  <c:v>Alytaus m.</c:v>
                </c:pt>
                <c:pt idx="1">
                  <c:v>Varėna</c:v>
                </c:pt>
                <c:pt idx="2">
                  <c:v>Druskininkai</c:v>
                </c:pt>
                <c:pt idx="3">
                  <c:v>Lazdijai</c:v>
                </c:pt>
                <c:pt idx="4">
                  <c:v>Alytaus r.</c:v>
                </c:pt>
              </c:strCache>
            </c:strRef>
          </c:cat>
          <c:val>
            <c:numRef>
              <c:f>(Alytaus!$L$8,Alytaus!$L$12,Alytaus!$L$10,Alytaus!$L$11,Alytaus!$L$9)</c:f>
              <c:numCache>
                <c:formatCode>0.00</c:formatCode>
                <c:ptCount val="5"/>
                <c:pt idx="0">
                  <c:v>17.91117990236933</c:v>
                </c:pt>
                <c:pt idx="1">
                  <c:v>31.796867351933432</c:v>
                </c:pt>
                <c:pt idx="2">
                  <c:v>30.692812910489774</c:v>
                </c:pt>
                <c:pt idx="3">
                  <c:v>27.026573426573428</c:v>
                </c:pt>
                <c:pt idx="4">
                  <c:v>52.092136910268273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F2-4A32-A95A-5B1ABCD67F0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08286720"/>
        <c:axId val="108289024"/>
        <c:axId val="0"/>
      </c:bar3DChart>
      <c:catAx>
        <c:axId val="1082867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8289024"/>
        <c:crosses val="autoZero"/>
        <c:auto val="1"/>
        <c:lblAlgn val="ctr"/>
        <c:lblOffset val="100"/>
        <c:noMultiLvlLbl val="0"/>
      </c:catAx>
      <c:valAx>
        <c:axId val="108289024"/>
        <c:scaling>
          <c:orientation val="minMax"/>
        </c:scaling>
        <c:delete val="1"/>
        <c:axPos val="b"/>
        <c:numFmt formatCode="0.00" sourceLinked="1"/>
        <c:majorTickMark val="none"/>
        <c:minorTickMark val="none"/>
        <c:tickLblPos val="nextTo"/>
        <c:crossAx val="108286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Vilniaus apskrities gyventoj</a:t>
            </a:r>
            <a:r>
              <a:rPr lang="lt-LT" sz="12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ų ir vartotojų aprūpinimas bibliotekų fonduose esančiais dokumentais, fiz. vnt</a:t>
            </a:r>
            <a:endParaRPr lang="en-US" sz="12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9.5618506250405674E-2"/>
          <c:y val="8.6253325337355777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610926234054354"/>
          <c:y val="0.24718414827776153"/>
          <c:w val="0.81611286089238833"/>
          <c:h val="0.64696186124882527"/>
        </c:manualLayout>
      </c:layout>
      <c:bar3DChart>
        <c:barDir val="bar"/>
        <c:grouping val="clustered"/>
        <c:varyColors val="0"/>
        <c:ser>
          <c:idx val="0"/>
          <c:order val="0"/>
          <c:tx>
            <c:v>1 gyventojui</c:v>
          </c:tx>
          <c:spPr>
            <a:solidFill>
              <a:schemeClr val="accent2">
                <a:shade val="76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(Vilniaus!$B$16,Vilniaus!$B$14,Vilniaus!$B$13,Vilniaus!$B$8,Vilniaus!$B$12,Vilniaus!$B$11,Vilniaus!$B$9,Vilniaus!$B$10)</c:f>
              <c:strCache>
                <c:ptCount val="8"/>
                <c:pt idx="0">
                  <c:v>Vilniaus m.</c:v>
                </c:pt>
                <c:pt idx="1">
                  <c:v>Vilniaus r.</c:v>
                </c:pt>
                <c:pt idx="2">
                  <c:v>Ukmergė</c:v>
                </c:pt>
                <c:pt idx="3">
                  <c:v>Elektrėnai</c:v>
                </c:pt>
                <c:pt idx="4">
                  <c:v>Trakai</c:v>
                </c:pt>
                <c:pt idx="5">
                  <c:v>Švenčionys</c:v>
                </c:pt>
                <c:pt idx="6">
                  <c:v>Šalčininkai</c:v>
                </c:pt>
                <c:pt idx="7">
                  <c:v>Širvintos</c:v>
                </c:pt>
              </c:strCache>
            </c:strRef>
          </c:cat>
          <c:val>
            <c:numRef>
              <c:f>(Vilniaus!$C$16,Vilniaus!$C$14,Vilniaus!$C$13,Vilniaus!$C$8,Vilniaus!$C$12,Vilniaus!$C$11,Vilniaus!$C$9,Vilniaus!$C$10)</c:f>
              <c:numCache>
                <c:formatCode>0.00</c:formatCode>
                <c:ptCount val="8"/>
                <c:pt idx="0">
                  <c:v>0.69782107807333238</c:v>
                </c:pt>
                <c:pt idx="1">
                  <c:v>3.3135930833780689</c:v>
                </c:pt>
                <c:pt idx="2">
                  <c:v>4.8728320301017112</c:v>
                </c:pt>
                <c:pt idx="3">
                  <c:v>6.5121911770652217</c:v>
                </c:pt>
                <c:pt idx="4">
                  <c:v>5.6561623637572636</c:v>
                </c:pt>
                <c:pt idx="5">
                  <c:v>5.5083516886930983</c:v>
                </c:pt>
                <c:pt idx="6">
                  <c:v>6.718012255968925</c:v>
                </c:pt>
                <c:pt idx="7">
                  <c:v>4.3940426692113697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0D-4F69-9656-929DF2B9BC07}"/>
            </c:ext>
          </c:extLst>
        </c:ser>
        <c:ser>
          <c:idx val="1"/>
          <c:order val="1"/>
          <c:tx>
            <c:v>1 vartotojui</c:v>
          </c:tx>
          <c:spPr>
            <a:solidFill>
              <a:schemeClr val="accent2">
                <a:tint val="77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(Vilniaus!$B$16,Vilniaus!$B$14,Vilniaus!$B$13,Vilniaus!$B$8,Vilniaus!$B$12,Vilniaus!$B$11,Vilniaus!$B$9,Vilniaus!$B$10)</c:f>
              <c:strCache>
                <c:ptCount val="8"/>
                <c:pt idx="0">
                  <c:v>Vilniaus m.</c:v>
                </c:pt>
                <c:pt idx="1">
                  <c:v>Vilniaus r.</c:v>
                </c:pt>
                <c:pt idx="2">
                  <c:v>Ukmergė</c:v>
                </c:pt>
                <c:pt idx="3">
                  <c:v>Elektrėnai</c:v>
                </c:pt>
                <c:pt idx="4">
                  <c:v>Trakai</c:v>
                </c:pt>
                <c:pt idx="5">
                  <c:v>Švenčionys</c:v>
                </c:pt>
                <c:pt idx="6">
                  <c:v>Šalčininkai</c:v>
                </c:pt>
                <c:pt idx="7">
                  <c:v>Širvintos</c:v>
                </c:pt>
              </c:strCache>
            </c:strRef>
          </c:cat>
          <c:val>
            <c:numRef>
              <c:f>(Vilniaus!$L$16,Vilniaus!$L$14,Vilniaus!$L$13,Vilniaus!$L$8,Vilniaus!$L$12,Vilniaus!$L$11,Vilniaus!$L$9,Vilniaus!$L$10)</c:f>
              <c:numCache>
                <c:formatCode>0.00</c:formatCode>
                <c:ptCount val="8"/>
                <c:pt idx="0">
                  <c:v>13.134193588702118</c:v>
                </c:pt>
                <c:pt idx="1">
                  <c:v>40.963325183374081</c:v>
                </c:pt>
                <c:pt idx="2">
                  <c:v>26.526484237477998</c:v>
                </c:pt>
                <c:pt idx="3">
                  <c:v>42.028444676409187</c:v>
                </c:pt>
                <c:pt idx="4">
                  <c:v>28.129547088425593</c:v>
                </c:pt>
                <c:pt idx="5">
                  <c:v>22.618805351422651</c:v>
                </c:pt>
                <c:pt idx="6">
                  <c:v>27.092505064145847</c:v>
                </c:pt>
                <c:pt idx="7">
                  <c:v>27.431914893617023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0D-4F69-9656-929DF2B9BC0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11931776"/>
        <c:axId val="111933696"/>
        <c:axId val="0"/>
      </c:bar3DChart>
      <c:catAx>
        <c:axId val="1119317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11933696"/>
        <c:crosses val="autoZero"/>
        <c:auto val="1"/>
        <c:lblAlgn val="ctr"/>
        <c:lblOffset val="100"/>
        <c:noMultiLvlLbl val="0"/>
      </c:catAx>
      <c:valAx>
        <c:axId val="111933696"/>
        <c:scaling>
          <c:orientation val="minMax"/>
        </c:scaling>
        <c:delete val="1"/>
        <c:axPos val="b"/>
        <c:numFmt formatCode="0.00" sourceLinked="1"/>
        <c:majorTickMark val="none"/>
        <c:minorTickMark val="none"/>
        <c:tickLblPos val="nextTo"/>
        <c:crossAx val="111931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t-LT" sz="1200" b="1" i="0" kern="1200" spc="0" baseline="0">
                <a:solidFill>
                  <a:srgbClr val="00000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Naujų dokumentų skaičius vienam Vilniaus apskrities  gyventojui</a:t>
            </a:r>
            <a:endParaRPr lang="en-US" sz="1200">
              <a:effectLst/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322028101312627"/>
          <c:y val="2.80725022104332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(Vilniaus!$B$16,Vilniaus!$B$14,Vilniaus!$B$13,Vilniaus!$B$9,Vilniaus!$B$12,Vilniaus!$B$11,Vilniaus!$B$10,Vilniaus!$B$8)</c:f>
              <c:strCache>
                <c:ptCount val="8"/>
                <c:pt idx="0">
                  <c:v>Vilniaus m.</c:v>
                </c:pt>
                <c:pt idx="1">
                  <c:v>Vilniaus r.</c:v>
                </c:pt>
                <c:pt idx="2">
                  <c:v>Ukmergė</c:v>
                </c:pt>
                <c:pt idx="3">
                  <c:v>Šalčininkai</c:v>
                </c:pt>
                <c:pt idx="4">
                  <c:v>Trakai</c:v>
                </c:pt>
                <c:pt idx="5">
                  <c:v>Švenčionys</c:v>
                </c:pt>
                <c:pt idx="6">
                  <c:v>Širvintos</c:v>
                </c:pt>
                <c:pt idx="7">
                  <c:v>Elektrėnai</c:v>
                </c:pt>
              </c:strCache>
            </c:strRef>
          </c:cat>
          <c:val>
            <c:numRef>
              <c:f>(Vilniaus!$I$16,Vilniaus!$I$14,Vilniaus!$I$13,Vilniaus!$I$9,Vilniaus!$I$12,Vilniaus!$I$11,Vilniaus!$I$10,Vilniaus!$I$8)</c:f>
              <c:numCache>
                <c:formatCode>0.00</c:formatCode>
                <c:ptCount val="8"/>
                <c:pt idx="0">
                  <c:v>3.7406541745793546E-2</c:v>
                </c:pt>
                <c:pt idx="1">
                  <c:v>0.14523587526723741</c:v>
                </c:pt>
                <c:pt idx="2">
                  <c:v>0.18663648656593568</c:v>
                </c:pt>
                <c:pt idx="3">
                  <c:v>0.36034557814017348</c:v>
                </c:pt>
                <c:pt idx="4">
                  <c:v>0.22082164850096853</c:v>
                </c:pt>
                <c:pt idx="5">
                  <c:v>0.24169419970631426</c:v>
                </c:pt>
                <c:pt idx="6">
                  <c:v>0.31817871992365893</c:v>
                </c:pt>
                <c:pt idx="7">
                  <c:v>0.35639480813553837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3A-49F5-86EE-5CC176E46CB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4150784"/>
        <c:axId val="44153472"/>
        <c:axId val="0"/>
      </c:bar3DChart>
      <c:catAx>
        <c:axId val="441507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4153472"/>
        <c:crosses val="autoZero"/>
        <c:auto val="1"/>
        <c:lblAlgn val="ctr"/>
        <c:lblOffset val="100"/>
        <c:noMultiLvlLbl val="0"/>
      </c:catAx>
      <c:valAx>
        <c:axId val="44153472"/>
        <c:scaling>
          <c:orientation val="minMax"/>
        </c:scaling>
        <c:delete val="1"/>
        <c:axPos val="b"/>
        <c:numFmt formatCode="0.00" sourceLinked="1"/>
        <c:majorTickMark val="none"/>
        <c:minorTickMark val="none"/>
        <c:tickLblPos val="nextTo"/>
        <c:crossAx val="44150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300" b="1">
                <a:solidFill>
                  <a:sysClr val="windowText" lastClr="000000"/>
                </a:solidFill>
              </a:rPr>
              <a:t>Vilniaus apskrities gyventoj</a:t>
            </a:r>
            <a:r>
              <a:rPr lang="lt-LT" sz="1300" b="1">
                <a:solidFill>
                  <a:sysClr val="windowText" lastClr="000000"/>
                </a:solidFill>
              </a:rPr>
              <a:t>ų ir vartotojų aprūpinimas bibliotekų fonduose esančiais dokumentais, fiz. vnt</a:t>
            </a:r>
          </a:p>
        </c:rich>
      </c:tx>
      <c:layout>
        <c:manualLayout>
          <c:xMode val="edge"/>
          <c:yMode val="edge"/>
          <c:x val="0.14693772401433691"/>
          <c:y val="3.919791666666669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solidFill>
            <a:schemeClr val="accent2">
              <a:lumMod val="40000"/>
              <a:lumOff val="60000"/>
            </a:schemeClr>
          </a:solidFill>
        </a:ln>
        <a:effectLst/>
        <a:sp3d>
          <a:contourClr>
            <a:schemeClr val="accent2">
              <a:lumMod val="40000"/>
              <a:lumOff val="60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8366782407407409"/>
          <c:y val="0.27256481481481482"/>
          <c:w val="0.78503741039426522"/>
          <c:h val="0.62384305555555553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Lapas1!$B$38:$B$39</c:f>
              <c:strCache>
                <c:ptCount val="2"/>
                <c:pt idx="1">
                  <c:v>1 vartotojui</c:v>
                </c:pt>
              </c:strCache>
            </c:strRef>
          </c:tx>
          <c:spPr>
            <a:solidFill>
              <a:schemeClr val="accent2">
                <a:tint val="77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Lapas1!$A$40:$A$47</c:f>
              <c:strCache>
                <c:ptCount val="8"/>
                <c:pt idx="0">
                  <c:v>Vilniaus m.</c:v>
                </c:pt>
                <c:pt idx="1">
                  <c:v>Vilniaus r.</c:v>
                </c:pt>
                <c:pt idx="2">
                  <c:v>Ukmergė</c:v>
                </c:pt>
                <c:pt idx="3">
                  <c:v>Elektrėnai</c:v>
                </c:pt>
                <c:pt idx="4">
                  <c:v>Trakai</c:v>
                </c:pt>
                <c:pt idx="5">
                  <c:v>Švenčionys</c:v>
                </c:pt>
                <c:pt idx="6">
                  <c:v>Šalčininkai</c:v>
                </c:pt>
                <c:pt idx="7">
                  <c:v>Širvintos</c:v>
                </c:pt>
              </c:strCache>
            </c:strRef>
          </c:cat>
          <c:val>
            <c:numRef>
              <c:f>Lapas1!$B$40:$B$47</c:f>
              <c:numCache>
                <c:formatCode>General</c:formatCode>
                <c:ptCount val="8"/>
                <c:pt idx="0">
                  <c:v>10.46</c:v>
                </c:pt>
                <c:pt idx="1">
                  <c:v>33.520000000000003</c:v>
                </c:pt>
                <c:pt idx="2">
                  <c:v>25.11</c:v>
                </c:pt>
                <c:pt idx="3">
                  <c:v>19.97</c:v>
                </c:pt>
                <c:pt idx="4">
                  <c:v>24.83</c:v>
                </c:pt>
                <c:pt idx="5">
                  <c:v>21.94</c:v>
                </c:pt>
                <c:pt idx="6">
                  <c:v>28.26</c:v>
                </c:pt>
                <c:pt idx="7">
                  <c:v>28.6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2E-4BC0-B4BA-719187E11D88}"/>
            </c:ext>
          </c:extLst>
        </c:ser>
        <c:ser>
          <c:idx val="1"/>
          <c:order val="1"/>
          <c:tx>
            <c:strRef>
              <c:f>Lapas1!$C$38:$C$39</c:f>
              <c:strCache>
                <c:ptCount val="2"/>
                <c:pt idx="1">
                  <c:v>1 gyventojui</c:v>
                </c:pt>
              </c:strCache>
            </c:strRef>
          </c:tx>
          <c:spPr>
            <a:solidFill>
              <a:schemeClr val="accent2">
                <a:shade val="76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2.7777777777777779E-3"/>
                  <c:y val="-2.31481481481480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2E-4BC0-B4BA-719187E11D88}"/>
                </c:ext>
              </c:extLst>
            </c:dLbl>
            <c:dLbl>
              <c:idx val="1"/>
              <c:layout>
                <c:manualLayout>
                  <c:x val="0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2E-4BC0-B4BA-719187E11D88}"/>
                </c:ext>
              </c:extLst>
            </c:dLbl>
            <c:dLbl>
              <c:idx val="2"/>
              <c:layout>
                <c:manualLayout>
                  <c:x val="-8.3333333333333332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2E-4BC0-B4BA-719187E11D88}"/>
                </c:ext>
              </c:extLst>
            </c:dLbl>
            <c:dLbl>
              <c:idx val="3"/>
              <c:layout>
                <c:manualLayout>
                  <c:x val="-5.5555555555555558E-3"/>
                  <c:y val="-1.851851851851851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1638888888888891E-2"/>
                      <c:h val="4.261592300962380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DB2E-4BC0-B4BA-719187E11D88}"/>
                </c:ext>
              </c:extLst>
            </c:dLbl>
            <c:dLbl>
              <c:idx val="4"/>
              <c:layout>
                <c:manualLayout>
                  <c:x val="-2.7777777777777779E-3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B2E-4BC0-B4BA-719187E11D88}"/>
                </c:ext>
              </c:extLst>
            </c:dLbl>
            <c:dLbl>
              <c:idx val="5"/>
              <c:layout>
                <c:manualLayout>
                  <c:x val="-8.3333333333333332E-3"/>
                  <c:y val="-2.7777777777777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2E-4BC0-B4BA-719187E11D88}"/>
                </c:ext>
              </c:extLst>
            </c:dLbl>
            <c:dLbl>
              <c:idx val="6"/>
              <c:layout>
                <c:manualLayout>
                  <c:x val="0"/>
                  <c:y val="-2.77777777777778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B2E-4BC0-B4BA-719187E11D88}"/>
                </c:ext>
              </c:extLst>
            </c:dLbl>
            <c:dLbl>
              <c:idx val="7"/>
              <c:layout>
                <c:manualLayout>
                  <c:x val="-5.0925337632079971E-17"/>
                  <c:y val="-2.77777777777778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B2E-4BC0-B4BA-719187E11D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Lapas1!$A$40:$A$47</c:f>
              <c:strCache>
                <c:ptCount val="8"/>
                <c:pt idx="0">
                  <c:v>Vilniaus m.</c:v>
                </c:pt>
                <c:pt idx="1">
                  <c:v>Vilniaus r.</c:v>
                </c:pt>
                <c:pt idx="2">
                  <c:v>Ukmergė</c:v>
                </c:pt>
                <c:pt idx="3">
                  <c:v>Elektrėnai</c:v>
                </c:pt>
                <c:pt idx="4">
                  <c:v>Trakai</c:v>
                </c:pt>
                <c:pt idx="5">
                  <c:v>Švenčionys</c:v>
                </c:pt>
                <c:pt idx="6">
                  <c:v>Šalčininkai</c:v>
                </c:pt>
                <c:pt idx="7">
                  <c:v>Širvintos</c:v>
                </c:pt>
              </c:strCache>
            </c:strRef>
          </c:cat>
          <c:val>
            <c:numRef>
              <c:f>Lapas1!$C$40:$C$47</c:f>
              <c:numCache>
                <c:formatCode>General</c:formatCode>
                <c:ptCount val="8"/>
                <c:pt idx="0" formatCode="0.00">
                  <c:v>1</c:v>
                </c:pt>
                <c:pt idx="1">
                  <c:v>3.37</c:v>
                </c:pt>
                <c:pt idx="2">
                  <c:v>5.74</c:v>
                </c:pt>
                <c:pt idx="3">
                  <c:v>6.56</c:v>
                </c:pt>
                <c:pt idx="4">
                  <c:v>6.83</c:v>
                </c:pt>
                <c:pt idx="5">
                  <c:v>7.65</c:v>
                </c:pt>
                <c:pt idx="6">
                  <c:v>8.1</c:v>
                </c:pt>
                <c:pt idx="7">
                  <c:v>8.33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B2E-4BC0-B4BA-719187E11D8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47264512"/>
        <c:axId val="47266048"/>
        <c:axId val="0"/>
      </c:bar3DChart>
      <c:catAx>
        <c:axId val="472645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266048"/>
        <c:crosses val="autoZero"/>
        <c:auto val="1"/>
        <c:lblAlgn val="ctr"/>
        <c:lblOffset val="100"/>
        <c:noMultiLvlLbl val="0"/>
      </c:catAx>
      <c:valAx>
        <c:axId val="472660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7264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450208333333331"/>
          <c:y val="0.90737592592592597"/>
          <c:w val="0.38656759259259255"/>
          <c:h val="7.9375555555555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DFDFD"/>
    </a:solidFill>
    <a:ln w="28575" cap="flat" cmpd="sng" algn="ctr">
      <a:solidFill>
        <a:schemeClr val="accent6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b="1">
                <a:solidFill>
                  <a:sysClr val="windowText" lastClr="000000"/>
                </a:solidFill>
              </a:rPr>
              <a:t>Naujų dokumentų skaičius</a:t>
            </a:r>
            <a:r>
              <a:rPr lang="lt-LT" b="1" baseline="0">
                <a:solidFill>
                  <a:sysClr val="windowText" lastClr="000000"/>
                </a:solidFill>
              </a:rPr>
              <a:t> </a:t>
            </a:r>
            <a:r>
              <a:rPr lang="lt-LT" b="1">
                <a:solidFill>
                  <a:sysClr val="windowText" lastClr="000000"/>
                </a:solidFill>
              </a:rPr>
              <a:t>vienam Vilniaus apskrities  gyventojui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solidFill>
            <a:schemeClr val="accent6">
              <a:lumMod val="40000"/>
              <a:lumOff val="60000"/>
            </a:schemeClr>
          </a:solidFill>
        </a:ln>
        <a:effectLst/>
        <a:sp3d>
          <a:contourClr>
            <a:schemeClr val="accent6">
              <a:lumMod val="40000"/>
              <a:lumOff val="60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1.0185067526415994E-16"/>
                  <c:y val="-4.629629629629799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765-4FFB-A485-630D1416ECF1}"/>
                </c:ext>
              </c:extLst>
            </c:dLbl>
            <c:dLbl>
              <c:idx val="1"/>
              <c:layout>
                <c:manualLayout>
                  <c:x val="-2.0370135052831988E-16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765-4FFB-A485-630D1416ECF1}"/>
                </c:ext>
              </c:extLst>
            </c:dLbl>
            <c:dLbl>
              <c:idx val="2"/>
              <c:layout>
                <c:manualLayout>
                  <c:x val="0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765-4FFB-A485-630D1416ECF1}"/>
                </c:ext>
              </c:extLst>
            </c:dLbl>
            <c:dLbl>
              <c:idx val="3"/>
              <c:layout>
                <c:manualLayout>
                  <c:x val="-1.0185067526415994E-16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65-4FFB-A485-630D1416ECF1}"/>
                </c:ext>
              </c:extLst>
            </c:dLbl>
            <c:dLbl>
              <c:idx val="4"/>
              <c:layout>
                <c:manualLayout>
                  <c:x val="0"/>
                  <c:y val="-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65-4FFB-A485-630D1416ECF1}"/>
                </c:ext>
              </c:extLst>
            </c:dLbl>
            <c:dLbl>
              <c:idx val="5"/>
              <c:layout>
                <c:manualLayout>
                  <c:x val="2.7777777777777779E-3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65-4FFB-A485-630D1416ECF1}"/>
                </c:ext>
              </c:extLst>
            </c:dLbl>
            <c:dLbl>
              <c:idx val="6"/>
              <c:layout>
                <c:manualLayout>
                  <c:x val="0"/>
                  <c:y val="-1.85185185185185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65-4FFB-A485-630D1416ECF1}"/>
                </c:ext>
              </c:extLst>
            </c:dLbl>
            <c:dLbl>
              <c:idx val="7"/>
              <c:layout>
                <c:manualLayout>
                  <c:x val="0"/>
                  <c:y val="-1.85185185185185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765-4FFB-A485-630D1416ECF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Lapas1!$A$49:$A$56</c:f>
              <c:strCache>
                <c:ptCount val="8"/>
                <c:pt idx="0">
                  <c:v>Vilniaus m.</c:v>
                </c:pt>
                <c:pt idx="1">
                  <c:v>Vilniaus r.</c:v>
                </c:pt>
                <c:pt idx="2">
                  <c:v>Trakai</c:v>
                </c:pt>
                <c:pt idx="3">
                  <c:v>Ukmergė</c:v>
                </c:pt>
                <c:pt idx="4">
                  <c:v>Šalčininkai</c:v>
                </c:pt>
                <c:pt idx="5">
                  <c:v>Švenčionys</c:v>
                </c:pt>
                <c:pt idx="6">
                  <c:v>Elektrėnai</c:v>
                </c:pt>
                <c:pt idx="7">
                  <c:v>Širvintos</c:v>
                </c:pt>
              </c:strCache>
            </c:strRef>
          </c:cat>
          <c:val>
            <c:numRef>
              <c:f>Lapas1!$B$49:$B$56</c:f>
              <c:numCache>
                <c:formatCode>General</c:formatCode>
                <c:ptCount val="8"/>
                <c:pt idx="0">
                  <c:v>0.06</c:v>
                </c:pt>
                <c:pt idx="1">
                  <c:v>0.21</c:v>
                </c:pt>
                <c:pt idx="2">
                  <c:v>0.24</c:v>
                </c:pt>
                <c:pt idx="3">
                  <c:v>0.24</c:v>
                </c:pt>
                <c:pt idx="4">
                  <c:v>0.27</c:v>
                </c:pt>
                <c:pt idx="5">
                  <c:v>0.35</c:v>
                </c:pt>
                <c:pt idx="6">
                  <c:v>0.43</c:v>
                </c:pt>
                <c:pt idx="7">
                  <c:v>0.44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765-4FFB-A485-630D1416ECF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5276160"/>
        <c:axId val="85279104"/>
        <c:axId val="0"/>
      </c:bar3DChart>
      <c:catAx>
        <c:axId val="8527616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279104"/>
        <c:crosses val="autoZero"/>
        <c:auto val="1"/>
        <c:lblAlgn val="ctr"/>
        <c:lblOffset val="100"/>
        <c:noMultiLvlLbl val="0"/>
      </c:catAx>
      <c:valAx>
        <c:axId val="852791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5276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DFDFD"/>
    </a:solidFill>
    <a:ln w="28575" cap="flat" cmpd="sng" algn="ctr">
      <a:solidFill>
        <a:schemeClr val="accent6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t-LT" sz="1400" b="1" i="0" baseline="0">
                <a:solidFill>
                  <a:sysClr val="windowText" lastClr="000000"/>
                </a:solidFill>
                <a:effectLst/>
              </a:rPr>
              <a:t>Alytaus</a:t>
            </a:r>
            <a:r>
              <a:rPr lang="en-US" sz="1400" b="1" i="0" baseline="0">
                <a:solidFill>
                  <a:sysClr val="windowText" lastClr="000000"/>
                </a:solidFill>
                <a:effectLst/>
              </a:rPr>
              <a:t> apskrities gyventoj</a:t>
            </a:r>
            <a:r>
              <a:rPr lang="lt-LT" sz="1400" b="1" i="0" baseline="0">
                <a:solidFill>
                  <a:sysClr val="windowText" lastClr="000000"/>
                </a:solidFill>
                <a:effectLst/>
              </a:rPr>
              <a:t>ų ir vartotojų aprūpinimas bibliotekų fonduose esančiais dokumentais, fiz. vnt</a:t>
            </a:r>
            <a:endParaRPr lang="lt-LT" sz="14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1328245370370370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solidFill>
            <a:schemeClr val="accent6">
              <a:lumMod val="40000"/>
              <a:lumOff val="60000"/>
            </a:schemeClr>
          </a:solidFill>
        </a:ln>
        <a:effectLst/>
        <a:sp3d>
          <a:contourClr>
            <a:schemeClr val="accent6">
              <a:lumMod val="40000"/>
              <a:lumOff val="60000"/>
            </a:schemeClr>
          </a:contourClr>
        </a:sp3d>
      </c:spPr>
    </c:floor>
    <c:sideWall>
      <c:thickness val="0"/>
      <c:spPr>
        <a:noFill/>
        <a:ln w="25400">
          <a:noFill/>
        </a:ln>
        <a:effectLst/>
        <a:sp3d/>
      </c:spPr>
    </c:sideWall>
    <c:backWall>
      <c:thickness val="0"/>
      <c:spPr>
        <a:noFill/>
        <a:ln w="25400"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1266921296296296"/>
          <c:y val="0.28900925925925924"/>
          <c:w val="0.76675208333333333"/>
          <c:h val="0.64694740740740742"/>
        </c:manualLayout>
      </c:layout>
      <c:bar3DChart>
        <c:barDir val="bar"/>
        <c:grouping val="clustered"/>
        <c:varyColors val="0"/>
        <c:ser>
          <c:idx val="0"/>
          <c:order val="0"/>
          <c:tx>
            <c:strRef>
              <c:f>Lapas1!$B$13</c:f>
              <c:strCache>
                <c:ptCount val="1"/>
                <c:pt idx="0">
                  <c:v>1 vartotojui</c:v>
                </c:pt>
              </c:strCache>
            </c:strRef>
          </c:tx>
          <c:spPr>
            <a:solidFill>
              <a:schemeClr val="accent2">
                <a:tint val="77000"/>
              </a:schemeClr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Lapas1!$A$14:$A$18</c:f>
              <c:strCache>
                <c:ptCount val="5"/>
                <c:pt idx="0">
                  <c:v>Lazdijai</c:v>
                </c:pt>
                <c:pt idx="1">
                  <c:v>Alytaus r.</c:v>
                </c:pt>
                <c:pt idx="2">
                  <c:v>Druskininkai</c:v>
                </c:pt>
                <c:pt idx="3">
                  <c:v>Varėna</c:v>
                </c:pt>
                <c:pt idx="4">
                  <c:v>Alytaus m.</c:v>
                </c:pt>
              </c:strCache>
            </c:strRef>
          </c:cat>
          <c:val>
            <c:numRef>
              <c:f>Lapas1!$B$14:$B$18</c:f>
              <c:numCache>
                <c:formatCode>General</c:formatCode>
                <c:ptCount val="5"/>
                <c:pt idx="0">
                  <c:v>37.81</c:v>
                </c:pt>
                <c:pt idx="1">
                  <c:v>26.85</c:v>
                </c:pt>
                <c:pt idx="2">
                  <c:v>23.89</c:v>
                </c:pt>
                <c:pt idx="3">
                  <c:v>21.36</c:v>
                </c:pt>
                <c:pt idx="4">
                  <c:v>17.86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B4-4514-B196-B2EB343CF588}"/>
            </c:ext>
          </c:extLst>
        </c:ser>
        <c:ser>
          <c:idx val="1"/>
          <c:order val="1"/>
          <c:tx>
            <c:strRef>
              <c:f>Lapas1!$C$13</c:f>
              <c:strCache>
                <c:ptCount val="1"/>
                <c:pt idx="0">
                  <c:v>1 gyventojui</c:v>
                </c:pt>
              </c:strCache>
            </c:strRef>
          </c:tx>
          <c:spPr>
            <a:solidFill>
              <a:schemeClr val="accent2">
                <a:shade val="76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2.7777777777778286E-3"/>
                  <c:y val="-1.85185185185186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DB4-4514-B196-B2EB343CF588}"/>
                </c:ext>
              </c:extLst>
            </c:dLbl>
            <c:dLbl>
              <c:idx val="1"/>
              <c:layout>
                <c:manualLayout>
                  <c:x val="-2.7777777777777779E-3"/>
                  <c:y val="-2.3148148148148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B4-4514-B196-B2EB343CF588}"/>
                </c:ext>
              </c:extLst>
            </c:dLbl>
            <c:dLbl>
              <c:idx val="2"/>
              <c:layout>
                <c:manualLayout>
                  <c:x val="-2.7777777777777779E-3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DB4-4514-B196-B2EB343CF588}"/>
                </c:ext>
              </c:extLst>
            </c:dLbl>
            <c:dLbl>
              <c:idx val="3"/>
              <c:layout>
                <c:manualLayout>
                  <c:x val="0"/>
                  <c:y val="-2.77777777777777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DB4-4514-B196-B2EB343CF588}"/>
                </c:ext>
              </c:extLst>
            </c:dLbl>
            <c:dLbl>
              <c:idx val="4"/>
              <c:layout>
                <c:manualLayout>
                  <c:x val="0"/>
                  <c:y val="-2.7777777777777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DB4-4514-B196-B2EB343CF58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Lapas1!$A$14:$A$18</c:f>
              <c:strCache>
                <c:ptCount val="5"/>
                <c:pt idx="0">
                  <c:v>Lazdijai</c:v>
                </c:pt>
                <c:pt idx="1">
                  <c:v>Alytaus r.</c:v>
                </c:pt>
                <c:pt idx="2">
                  <c:v>Druskininkai</c:v>
                </c:pt>
                <c:pt idx="3">
                  <c:v>Varėna</c:v>
                </c:pt>
                <c:pt idx="4">
                  <c:v>Alytaus m.</c:v>
                </c:pt>
              </c:strCache>
            </c:strRef>
          </c:cat>
          <c:val>
            <c:numRef>
              <c:f>Lapas1!$C$14:$C$18</c:f>
              <c:numCache>
                <c:formatCode>General</c:formatCode>
                <c:ptCount val="5"/>
                <c:pt idx="0">
                  <c:v>11.73</c:v>
                </c:pt>
                <c:pt idx="1">
                  <c:v>13.89</c:v>
                </c:pt>
                <c:pt idx="2">
                  <c:v>7.92</c:v>
                </c:pt>
                <c:pt idx="3">
                  <c:v>7.77</c:v>
                </c:pt>
                <c:pt idx="4">
                  <c:v>2.71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DB4-4514-B196-B2EB343CF58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85295872"/>
        <c:axId val="85297408"/>
        <c:axId val="0"/>
      </c:bar3DChart>
      <c:catAx>
        <c:axId val="852958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297408"/>
        <c:crosses val="autoZero"/>
        <c:auto val="1"/>
        <c:lblAlgn val="ctr"/>
        <c:lblOffset val="1"/>
        <c:tickMarkSkip val="5"/>
        <c:noMultiLvlLbl val="0"/>
      </c:catAx>
      <c:valAx>
        <c:axId val="8529740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5295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529120370370376"/>
          <c:y val="0.90553592592592591"/>
          <c:w val="0.42941736111111112"/>
          <c:h val="8.50566666666666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DFDFD"/>
    </a:solidFill>
    <a:ln w="28575" cap="flat" cmpd="sng" algn="ctr">
      <a:solidFill>
        <a:schemeClr val="accent6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6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175846</xdr:colOff>
      <xdr:row>14</xdr:row>
      <xdr:rowOff>124558</xdr:rowOff>
    </xdr:from>
    <xdr:to>
      <xdr:col>13</xdr:col>
      <xdr:colOff>527540</xdr:colOff>
      <xdr:row>28</xdr:row>
      <xdr:rowOff>43960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95251</xdr:colOff>
      <xdr:row>14</xdr:row>
      <xdr:rowOff>117231</xdr:rowOff>
    </xdr:from>
    <xdr:to>
      <xdr:col>7</xdr:col>
      <xdr:colOff>153866</xdr:colOff>
      <xdr:row>28</xdr:row>
      <xdr:rowOff>36635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79375</xdr:colOff>
      <xdr:row>18</xdr:row>
      <xdr:rowOff>0</xdr:rowOff>
    </xdr:from>
    <xdr:to>
      <xdr:col>7</xdr:col>
      <xdr:colOff>119062</xdr:colOff>
      <xdr:row>33</xdr:row>
      <xdr:rowOff>87314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134938</xdr:colOff>
      <xdr:row>17</xdr:row>
      <xdr:rowOff>182562</xdr:rowOff>
    </xdr:from>
    <xdr:to>
      <xdr:col>14</xdr:col>
      <xdr:colOff>87313</xdr:colOff>
      <xdr:row>33</xdr:row>
      <xdr:rowOff>79375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457200</xdr:colOff>
      <xdr:row>30</xdr:row>
      <xdr:rowOff>23812</xdr:rowOff>
    </xdr:from>
    <xdr:to>
      <xdr:col>11</xdr:col>
      <xdr:colOff>510000</xdr:colOff>
      <xdr:row>41</xdr:row>
      <xdr:rowOff>94912</xdr:rowOff>
    </xdr:to>
    <xdr:graphicFrame macro="">
      <xdr:nvGraphicFramePr>
        <xdr:cNvPr id="6" name="Diagrama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266700</xdr:colOff>
      <xdr:row>44</xdr:row>
      <xdr:rowOff>100012</xdr:rowOff>
    </xdr:from>
    <xdr:to>
      <xdr:col>12</xdr:col>
      <xdr:colOff>319500</xdr:colOff>
      <xdr:row>54</xdr:row>
      <xdr:rowOff>228262</xdr:rowOff>
    </xdr:to>
    <xdr:graphicFrame macro="">
      <xdr:nvGraphicFramePr>
        <xdr:cNvPr id="7" name="Diagrama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504825</xdr:colOff>
      <xdr:row>5</xdr:row>
      <xdr:rowOff>119062</xdr:rowOff>
    </xdr:from>
    <xdr:to>
      <xdr:col>11</xdr:col>
      <xdr:colOff>557625</xdr:colOff>
      <xdr:row>17</xdr:row>
      <xdr:rowOff>133012</xdr:rowOff>
    </xdr:to>
    <xdr:graphicFrame macro="">
      <xdr:nvGraphicFramePr>
        <xdr:cNvPr id="9" name="Diagrama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2:AB89"/>
  <sheetViews>
    <sheetView zoomScale="130" zoomScaleNormal="130" workbookViewId="0">
      <selection activeCell="P9" sqref="P9"/>
    </sheetView>
  </sheetViews>
  <sheetFormatPr defaultColWidth="8.85546875" defaultRowHeight="15" x14ac:dyDescent="0.25"/>
  <cols>
    <col min="1" max="1" width="4.28515625" style="1" customWidth="1"/>
    <col min="2" max="2" width="11.28515625" style="1" customWidth="1"/>
    <col min="3" max="7" width="8.85546875" style="1"/>
    <col min="8" max="8" width="9.5703125" style="1" bestFit="1" customWidth="1"/>
    <col min="9" max="14" width="8.85546875" style="1"/>
    <col min="15" max="15" width="12.5703125" style="1" bestFit="1" customWidth="1"/>
    <col min="16" max="16384" width="8.85546875" style="1"/>
  </cols>
  <sheetData>
    <row r="2" spans="1:28" x14ac:dyDescent="0.25">
      <c r="A2" s="53" t="s">
        <v>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28" x14ac:dyDescent="0.25">
      <c r="A3" s="54" t="s">
        <v>40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</row>
    <row r="4" spans="1:28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44"/>
      <c r="P4" s="44"/>
      <c r="Q4" s="44"/>
      <c r="R4" s="44"/>
      <c r="S4" s="44"/>
      <c r="T4" s="44" t="s">
        <v>50</v>
      </c>
      <c r="U4" s="44"/>
      <c r="V4" s="44"/>
      <c r="W4" s="44"/>
      <c r="X4" s="44"/>
      <c r="Y4" s="44"/>
      <c r="Z4" s="41"/>
      <c r="AA4" s="41"/>
      <c r="AB4" s="41"/>
    </row>
    <row r="5" spans="1:28" x14ac:dyDescent="0.25">
      <c r="A5" s="55" t="s">
        <v>1</v>
      </c>
      <c r="B5" s="25" t="s">
        <v>2</v>
      </c>
      <c r="C5" s="58" t="s">
        <v>3</v>
      </c>
      <c r="D5" s="58"/>
      <c r="E5" s="58"/>
      <c r="F5" s="59"/>
      <c r="G5" s="59"/>
      <c r="H5" s="59"/>
      <c r="I5" s="60" t="s">
        <v>4</v>
      </c>
      <c r="J5" s="61"/>
      <c r="K5" s="61"/>
      <c r="L5" s="60" t="s">
        <v>5</v>
      </c>
      <c r="M5" s="61"/>
      <c r="N5" s="62"/>
      <c r="O5" s="44"/>
      <c r="P5" s="44" t="s">
        <v>53</v>
      </c>
      <c r="Q5" s="44"/>
      <c r="R5" s="44"/>
      <c r="S5" s="44"/>
      <c r="T5" s="44"/>
      <c r="U5" s="44"/>
      <c r="V5" s="44"/>
      <c r="W5" s="44"/>
      <c r="X5" s="44"/>
      <c r="Y5" s="44"/>
      <c r="Z5" s="41"/>
      <c r="AA5" s="41"/>
      <c r="AB5" s="41"/>
    </row>
    <row r="6" spans="1:28" x14ac:dyDescent="0.25">
      <c r="A6" s="56"/>
      <c r="B6" s="26" t="s">
        <v>6</v>
      </c>
      <c r="C6" s="63" t="s">
        <v>7</v>
      </c>
      <c r="D6" s="63" t="s">
        <v>8</v>
      </c>
      <c r="E6" s="63" t="s">
        <v>9</v>
      </c>
      <c r="F6" s="65" t="s">
        <v>41</v>
      </c>
      <c r="G6" s="59"/>
      <c r="H6" s="59"/>
      <c r="I6" s="50" t="s">
        <v>26</v>
      </c>
      <c r="J6" s="51"/>
      <c r="K6" s="51"/>
      <c r="L6" s="50" t="s">
        <v>26</v>
      </c>
      <c r="M6" s="51"/>
      <c r="N6" s="52"/>
      <c r="O6" s="44"/>
      <c r="P6" s="44" t="s">
        <v>45</v>
      </c>
      <c r="Q6" s="44" t="s">
        <v>44</v>
      </c>
      <c r="R6" s="44" t="s">
        <v>42</v>
      </c>
      <c r="S6" s="44" t="s">
        <v>43</v>
      </c>
      <c r="T6" s="44" t="s">
        <v>49</v>
      </c>
      <c r="U6" s="44" t="s">
        <v>44</v>
      </c>
      <c r="V6" s="44" t="s">
        <v>42</v>
      </c>
      <c r="W6" s="44" t="s">
        <v>43</v>
      </c>
      <c r="X6" s="44"/>
      <c r="Y6" s="44"/>
      <c r="Z6" s="41"/>
      <c r="AA6" s="41"/>
      <c r="AB6" s="41"/>
    </row>
    <row r="7" spans="1:28" x14ac:dyDescent="0.25">
      <c r="A7" s="57"/>
      <c r="B7" s="26" t="s">
        <v>10</v>
      </c>
      <c r="C7" s="64"/>
      <c r="D7" s="64"/>
      <c r="E7" s="64"/>
      <c r="F7" s="30" t="s">
        <v>7</v>
      </c>
      <c r="G7" s="31" t="s">
        <v>8</v>
      </c>
      <c r="H7" s="31" t="s">
        <v>9</v>
      </c>
      <c r="I7" s="32" t="s">
        <v>7</v>
      </c>
      <c r="J7" s="32" t="s">
        <v>8</v>
      </c>
      <c r="K7" s="32" t="s">
        <v>9</v>
      </c>
      <c r="L7" s="32" t="s">
        <v>7</v>
      </c>
      <c r="M7" s="32" t="s">
        <v>8</v>
      </c>
      <c r="N7" s="32" t="s">
        <v>9</v>
      </c>
      <c r="O7" s="44"/>
      <c r="P7" s="42">
        <v>150436</v>
      </c>
      <c r="Q7" s="42">
        <v>89688</v>
      </c>
      <c r="R7" s="42">
        <v>60748</v>
      </c>
      <c r="S7" s="42"/>
      <c r="T7" s="42">
        <v>8247</v>
      </c>
      <c r="U7" s="42">
        <v>4089</v>
      </c>
      <c r="V7" s="42">
        <v>4158</v>
      </c>
      <c r="W7" s="42"/>
      <c r="X7" s="44"/>
      <c r="Y7" s="44"/>
      <c r="Z7" s="41"/>
      <c r="AA7" s="41"/>
      <c r="AB7" s="41"/>
    </row>
    <row r="8" spans="1:28" x14ac:dyDescent="0.25">
      <c r="A8" s="7">
        <v>1</v>
      </c>
      <c r="B8" s="23" t="s">
        <v>11</v>
      </c>
      <c r="C8" s="35">
        <f>P7/P16</f>
        <v>2.9301908843007403</v>
      </c>
      <c r="D8" s="35">
        <f>(Q7+R7)/(Q16+R16)</f>
        <v>2.9301908843007403</v>
      </c>
      <c r="E8" s="35" t="s">
        <v>27</v>
      </c>
      <c r="F8" s="36">
        <v>1.95E-2</v>
      </c>
      <c r="G8" s="36">
        <v>1.95E-2</v>
      </c>
      <c r="H8" s="36" t="s">
        <v>27</v>
      </c>
      <c r="I8" s="35">
        <f>T7/P16</f>
        <v>0.16063498246980912</v>
      </c>
      <c r="J8" s="35">
        <f>(U7+V7)/(Q16+R16)</f>
        <v>0.16063498246980912</v>
      </c>
      <c r="K8" s="35" t="s">
        <v>27</v>
      </c>
      <c r="L8" s="35">
        <f>P7/T16</f>
        <v>17.91117990236933</v>
      </c>
      <c r="M8" s="35">
        <f>(Q7+R7)/(U16+V16)</f>
        <v>17.91117990236933</v>
      </c>
      <c r="N8" s="35" t="s">
        <v>27</v>
      </c>
      <c r="O8" s="44" t="s">
        <v>39</v>
      </c>
      <c r="P8" s="42">
        <v>281558</v>
      </c>
      <c r="Q8" s="42">
        <v>64191</v>
      </c>
      <c r="R8" s="42">
        <v>44003</v>
      </c>
      <c r="S8" s="42">
        <v>173364</v>
      </c>
      <c r="T8" s="42">
        <v>3227</v>
      </c>
      <c r="U8" s="42">
        <v>420</v>
      </c>
      <c r="V8" s="42">
        <v>462</v>
      </c>
      <c r="W8" s="42">
        <v>2345</v>
      </c>
      <c r="X8" s="44"/>
      <c r="Y8" s="44"/>
      <c r="Z8" s="41"/>
      <c r="AA8" s="41"/>
      <c r="AB8" s="41"/>
    </row>
    <row r="9" spans="1:28" x14ac:dyDescent="0.25">
      <c r="A9" s="7">
        <v>2</v>
      </c>
      <c r="B9" s="24" t="s">
        <v>12</v>
      </c>
      <c r="C9" s="35">
        <f t="shared" ref="C9:C13" si="0">P8/P17</f>
        <v>11.057100219918317</v>
      </c>
      <c r="D9" s="35">
        <f t="shared" ref="D9:D13" si="1">(Q8+R8)/(Q17+R17)</f>
        <v>51.668576886341931</v>
      </c>
      <c r="E9" s="35">
        <f t="shared" ref="E9:E13" si="2">S8/S17</f>
        <v>7.4182284980744546</v>
      </c>
      <c r="F9" s="36">
        <v>0.1</v>
      </c>
      <c r="G9" s="36">
        <v>0.02</v>
      </c>
      <c r="H9" s="36">
        <v>0.01</v>
      </c>
      <c r="I9" s="35">
        <f t="shared" ref="I9:I13" si="3">T8/P17</f>
        <v>0.12672792962613885</v>
      </c>
      <c r="J9" s="35">
        <f t="shared" ref="J9:J13" si="4">(U8+V8)/(Q17+R17)</f>
        <v>0.42120343839541546</v>
      </c>
      <c r="K9" s="35">
        <f t="shared" ref="K9:K13" si="5">W8/S17</f>
        <v>0.10034231921266581</v>
      </c>
      <c r="L9" s="35">
        <f t="shared" ref="L9:L13" si="6">P8/T17</f>
        <v>52.092136910268273</v>
      </c>
      <c r="M9" s="35">
        <f t="shared" ref="M9:M13" si="7">(Q8+R8)/(U17+V17)</f>
        <v>69.847643641058752</v>
      </c>
      <c r="N9" s="35">
        <f t="shared" ref="N9:N13" si="8">S8/W17</f>
        <v>44.959543568464731</v>
      </c>
      <c r="O9" s="44"/>
      <c r="P9" s="42">
        <v>163562</v>
      </c>
      <c r="Q9" s="42">
        <v>123267</v>
      </c>
      <c r="R9" s="42">
        <v>16626</v>
      </c>
      <c r="S9" s="42">
        <v>23669</v>
      </c>
      <c r="T9" s="42">
        <v>5294</v>
      </c>
      <c r="U9" s="42">
        <v>3660</v>
      </c>
      <c r="V9" s="42">
        <v>334</v>
      </c>
      <c r="W9" s="42">
        <v>1300</v>
      </c>
      <c r="X9" s="44"/>
      <c r="Y9" s="44"/>
      <c r="Z9" s="41"/>
      <c r="AA9" s="41"/>
      <c r="AB9" s="41"/>
    </row>
    <row r="10" spans="1:28" x14ac:dyDescent="0.25">
      <c r="A10" s="7">
        <v>3</v>
      </c>
      <c r="B10" s="24" t="s">
        <v>13</v>
      </c>
      <c r="C10" s="35">
        <f t="shared" si="0"/>
        <v>8.1386276558690351</v>
      </c>
      <c r="D10" s="35">
        <f t="shared" si="1"/>
        <v>9.5314437555358733</v>
      </c>
      <c r="E10" s="35">
        <f t="shared" si="2"/>
        <v>4.3669741697416971</v>
      </c>
      <c r="F10" s="36">
        <v>0.15260000000000001</v>
      </c>
      <c r="G10" s="36">
        <v>0.20469999999999999</v>
      </c>
      <c r="H10" s="36">
        <v>1.1439E-2</v>
      </c>
      <c r="I10" s="35">
        <f t="shared" si="3"/>
        <v>0.26342240135343581</v>
      </c>
      <c r="J10" s="35">
        <f t="shared" si="4"/>
        <v>0.27212645636029159</v>
      </c>
      <c r="K10" s="35">
        <f t="shared" si="5"/>
        <v>0.23985239852398524</v>
      </c>
      <c r="L10" s="35">
        <f t="shared" si="6"/>
        <v>30.692812910489774</v>
      </c>
      <c r="M10" s="35">
        <f t="shared" si="7"/>
        <v>28.91546093427036</v>
      </c>
      <c r="N10" s="35">
        <f t="shared" si="8"/>
        <v>48.205702647657844</v>
      </c>
      <c r="O10" s="45"/>
      <c r="P10" s="42">
        <v>135268</v>
      </c>
      <c r="Q10" s="42">
        <v>49149</v>
      </c>
      <c r="R10" s="42">
        <v>11889</v>
      </c>
      <c r="S10" s="42">
        <v>74230</v>
      </c>
      <c r="T10" s="42">
        <v>5651</v>
      </c>
      <c r="U10" s="42">
        <v>1409</v>
      </c>
      <c r="V10" s="42">
        <v>517</v>
      </c>
      <c r="W10" s="42">
        <v>3725</v>
      </c>
      <c r="X10" s="44"/>
      <c r="Y10" s="44"/>
      <c r="Z10" s="41"/>
      <c r="AA10" s="41"/>
      <c r="AB10" s="41"/>
    </row>
    <row r="11" spans="1:28" x14ac:dyDescent="0.25">
      <c r="A11" s="7">
        <v>4</v>
      </c>
      <c r="B11" s="24" t="s">
        <v>14</v>
      </c>
      <c r="C11" s="35">
        <f t="shared" si="0"/>
        <v>7.8639613975931635</v>
      </c>
      <c r="D11" s="35">
        <f t="shared" si="1"/>
        <v>12.613763174209547</v>
      </c>
      <c r="E11" s="35">
        <f t="shared" si="2"/>
        <v>6.0046917974437797</v>
      </c>
      <c r="F11" s="36">
        <v>8.09E-2</v>
      </c>
      <c r="G11" s="36">
        <v>0.246</v>
      </c>
      <c r="H11" s="36">
        <v>1.6250000000000001E-2</v>
      </c>
      <c r="I11" s="35">
        <f t="shared" si="3"/>
        <v>0.32852741119702344</v>
      </c>
      <c r="J11" s="35">
        <f t="shared" si="4"/>
        <v>0.39801611903285805</v>
      </c>
      <c r="K11" s="35">
        <f t="shared" si="5"/>
        <v>0.30132664617375832</v>
      </c>
      <c r="L11" s="35">
        <f t="shared" si="6"/>
        <v>27.026573426573428</v>
      </c>
      <c r="M11" s="35">
        <f t="shared" si="7"/>
        <v>34.099441340782121</v>
      </c>
      <c r="N11" s="35">
        <f t="shared" si="8"/>
        <v>23.088646967340591</v>
      </c>
      <c r="O11" s="44"/>
      <c r="P11" s="42">
        <v>129922</v>
      </c>
      <c r="Q11" s="42">
        <v>58936</v>
      </c>
      <c r="R11" s="42"/>
      <c r="S11" s="42">
        <v>70986</v>
      </c>
      <c r="T11" s="42">
        <v>6714</v>
      </c>
      <c r="U11" s="42">
        <v>2062</v>
      </c>
      <c r="V11" s="42"/>
      <c r="W11" s="42">
        <v>4652</v>
      </c>
      <c r="X11" s="44"/>
      <c r="Y11" s="44"/>
      <c r="Z11" s="41"/>
      <c r="AA11" s="41"/>
      <c r="AB11" s="41"/>
    </row>
    <row r="12" spans="1:28" x14ac:dyDescent="0.25">
      <c r="A12" s="33">
        <v>5</v>
      </c>
      <c r="B12" s="34" t="s">
        <v>15</v>
      </c>
      <c r="C12" s="37">
        <f t="shared" si="0"/>
        <v>6.4705413616215948</v>
      </c>
      <c r="D12" s="37">
        <f t="shared" si="1"/>
        <v>7.4944048830111907</v>
      </c>
      <c r="E12" s="37">
        <f t="shared" si="2"/>
        <v>5.8113794514940649</v>
      </c>
      <c r="F12" s="39">
        <v>0.11020000000000001</v>
      </c>
      <c r="G12" s="39">
        <v>0.20619999999999999</v>
      </c>
      <c r="H12" s="39">
        <v>3.356E-2</v>
      </c>
      <c r="I12" s="37">
        <f t="shared" si="3"/>
        <v>0.33437920215150158</v>
      </c>
      <c r="J12" s="37">
        <f t="shared" si="4"/>
        <v>0.26220752797558494</v>
      </c>
      <c r="K12" s="37">
        <f t="shared" si="5"/>
        <v>0.38084322554236594</v>
      </c>
      <c r="L12" s="37">
        <f t="shared" si="6"/>
        <v>31.796867351933432</v>
      </c>
      <c r="M12" s="37">
        <f t="shared" si="7"/>
        <v>28.430294259527255</v>
      </c>
      <c r="N12" s="37">
        <f t="shared" si="8"/>
        <v>35.263785394932938</v>
      </c>
      <c r="O12" s="44"/>
      <c r="P12" s="43">
        <f t="shared" ref="P12:V12" si="9">SUM(P7:P11)</f>
        <v>860746</v>
      </c>
      <c r="Q12" s="43">
        <f t="shared" si="9"/>
        <v>385231</v>
      </c>
      <c r="R12" s="43">
        <f t="shared" si="9"/>
        <v>133266</v>
      </c>
      <c r="S12" s="43">
        <f t="shared" si="9"/>
        <v>342249</v>
      </c>
      <c r="T12" s="43">
        <f t="shared" si="9"/>
        <v>29133</v>
      </c>
      <c r="U12" s="43">
        <f t="shared" si="9"/>
        <v>11640</v>
      </c>
      <c r="V12" s="43">
        <f t="shared" si="9"/>
        <v>5471</v>
      </c>
      <c r="W12" s="43">
        <f>SUM(W8:W11)</f>
        <v>12022</v>
      </c>
      <c r="X12" s="44"/>
      <c r="Y12" s="44"/>
      <c r="Z12" s="41"/>
      <c r="AA12" s="41"/>
      <c r="AB12" s="41"/>
    </row>
    <row r="13" spans="1:28" x14ac:dyDescent="0.25">
      <c r="A13" s="48"/>
      <c r="B13" s="49" t="s">
        <v>16</v>
      </c>
      <c r="C13" s="21">
        <f t="shared" si="0"/>
        <v>6.4148128274494898</v>
      </c>
      <c r="D13" s="21">
        <f t="shared" si="1"/>
        <v>6.4159304080976067</v>
      </c>
      <c r="E13" s="21">
        <f t="shared" si="2"/>
        <v>6.4131204677047613</v>
      </c>
      <c r="F13" s="22">
        <v>7.8200000000000006E-2</v>
      </c>
      <c r="G13" s="22">
        <v>0.11938</v>
      </c>
      <c r="H13" s="22">
        <v>1.5800000000000002E-2</v>
      </c>
      <c r="I13" s="21">
        <f t="shared" si="3"/>
        <v>0.2171171775437655</v>
      </c>
      <c r="J13" s="21">
        <f t="shared" si="4"/>
        <v>0.21173311554928601</v>
      </c>
      <c r="K13" s="21">
        <f t="shared" si="5"/>
        <v>0.22527029812430904</v>
      </c>
      <c r="L13" s="21">
        <f t="shared" si="6"/>
        <v>30.496952947845806</v>
      </c>
      <c r="M13" s="21">
        <f t="shared" si="7"/>
        <v>27.80293849536168</v>
      </c>
      <c r="N13" s="21">
        <f t="shared" si="8"/>
        <v>35.74402088772846</v>
      </c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1"/>
      <c r="AA13" s="41"/>
      <c r="AB13" s="41"/>
    </row>
    <row r="14" spans="1:28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44"/>
      <c r="P14" s="44"/>
      <c r="Q14" s="44"/>
      <c r="R14" s="44"/>
      <c r="S14" s="44"/>
      <c r="T14" s="44" t="s">
        <v>55</v>
      </c>
      <c r="U14" s="44"/>
      <c r="V14" s="44"/>
      <c r="W14" s="44"/>
      <c r="X14" s="44"/>
      <c r="Y14" s="44"/>
      <c r="Z14" s="41"/>
      <c r="AA14" s="41"/>
      <c r="AB14" s="41"/>
    </row>
    <row r="15" spans="1:28" x14ac:dyDescent="0.25">
      <c r="O15" s="44" t="s">
        <v>47</v>
      </c>
      <c r="P15" s="44" t="s">
        <v>46</v>
      </c>
      <c r="Q15" s="44" t="s">
        <v>44</v>
      </c>
      <c r="R15" s="44" t="s">
        <v>42</v>
      </c>
      <c r="S15" s="44" t="s">
        <v>43</v>
      </c>
      <c r="T15" s="44" t="s">
        <v>54</v>
      </c>
      <c r="U15" s="44" t="s">
        <v>44</v>
      </c>
      <c r="V15" s="44" t="s">
        <v>42</v>
      </c>
      <c r="W15" s="44" t="s">
        <v>43</v>
      </c>
      <c r="X15" s="44"/>
      <c r="Y15" s="44"/>
      <c r="Z15" s="41"/>
      <c r="AA15" s="41"/>
      <c r="AB15" s="41"/>
    </row>
    <row r="16" spans="1:28" x14ac:dyDescent="0.25">
      <c r="O16" s="44"/>
      <c r="P16" s="42">
        <v>51340</v>
      </c>
      <c r="Q16" s="42">
        <v>38840</v>
      </c>
      <c r="R16" s="42">
        <v>12500</v>
      </c>
      <c r="S16" s="42"/>
      <c r="T16" s="42">
        <v>8399</v>
      </c>
      <c r="U16" s="42">
        <v>5765</v>
      </c>
      <c r="V16" s="42">
        <v>2634</v>
      </c>
      <c r="W16" s="42"/>
      <c r="X16" s="44"/>
      <c r="Y16" s="44"/>
      <c r="Z16" s="41"/>
      <c r="AA16" s="41"/>
      <c r="AB16" s="41"/>
    </row>
    <row r="17" spans="15:28" x14ac:dyDescent="0.25">
      <c r="O17" s="44"/>
      <c r="P17" s="42">
        <v>25464</v>
      </c>
      <c r="Q17" s="42">
        <v>0</v>
      </c>
      <c r="R17" s="42">
        <v>2094</v>
      </c>
      <c r="S17" s="42">
        <v>23370</v>
      </c>
      <c r="T17" s="42">
        <v>5405</v>
      </c>
      <c r="U17" s="42">
        <v>906</v>
      </c>
      <c r="V17" s="42">
        <v>643</v>
      </c>
      <c r="W17" s="42">
        <v>3856</v>
      </c>
      <c r="X17" s="44"/>
      <c r="Y17" s="44"/>
      <c r="Z17" s="41"/>
      <c r="AA17" s="41"/>
      <c r="AB17" s="41"/>
    </row>
    <row r="18" spans="15:28" x14ac:dyDescent="0.25">
      <c r="O18" s="44"/>
      <c r="P18" s="42">
        <v>20097</v>
      </c>
      <c r="Q18" s="42">
        <v>13497</v>
      </c>
      <c r="R18" s="42">
        <v>1180</v>
      </c>
      <c r="S18" s="42">
        <v>5420</v>
      </c>
      <c r="T18" s="42">
        <v>5329</v>
      </c>
      <c r="U18" s="42">
        <v>4349</v>
      </c>
      <c r="V18" s="42">
        <v>489</v>
      </c>
      <c r="W18" s="42">
        <v>491</v>
      </c>
      <c r="X18" s="44"/>
      <c r="Y18" s="44"/>
      <c r="Z18" s="41"/>
      <c r="AA18" s="41"/>
      <c r="AB18" s="41"/>
    </row>
    <row r="19" spans="15:28" x14ac:dyDescent="0.25">
      <c r="O19" s="44"/>
      <c r="P19" s="42">
        <v>17201</v>
      </c>
      <c r="Q19" s="42">
        <v>3700</v>
      </c>
      <c r="R19" s="42">
        <v>1139</v>
      </c>
      <c r="S19" s="42">
        <v>12362</v>
      </c>
      <c r="T19" s="42">
        <v>5005</v>
      </c>
      <c r="U19" s="42">
        <v>1236</v>
      </c>
      <c r="V19" s="42">
        <v>554</v>
      </c>
      <c r="W19" s="42">
        <v>3215</v>
      </c>
      <c r="X19" s="44"/>
      <c r="Y19" s="44"/>
      <c r="Z19" s="41"/>
      <c r="AA19" s="41"/>
      <c r="AB19" s="41"/>
    </row>
    <row r="20" spans="15:28" x14ac:dyDescent="0.25">
      <c r="O20" s="44"/>
      <c r="P20" s="42">
        <v>20079</v>
      </c>
      <c r="Q20" s="42">
        <v>7864</v>
      </c>
      <c r="R20" s="42"/>
      <c r="S20" s="42">
        <v>12215</v>
      </c>
      <c r="T20" s="42">
        <v>4086</v>
      </c>
      <c r="U20" s="42">
        <v>2073</v>
      </c>
      <c r="V20" s="42"/>
      <c r="W20" s="42">
        <v>2013</v>
      </c>
      <c r="X20" s="44"/>
      <c r="Y20" s="44"/>
      <c r="Z20" s="41"/>
      <c r="AA20" s="41"/>
      <c r="AB20" s="41"/>
    </row>
    <row r="21" spans="15:28" x14ac:dyDescent="0.25">
      <c r="O21" s="44"/>
      <c r="P21" s="43">
        <f>SUM(P16:P20)</f>
        <v>134181</v>
      </c>
      <c r="Q21" s="43">
        <f>SUM(Q16:Q20)</f>
        <v>63901</v>
      </c>
      <c r="R21" s="43">
        <f>SUM(R16:R19)</f>
        <v>16913</v>
      </c>
      <c r="S21" s="43">
        <f>SUM(S17:S20)</f>
        <v>53367</v>
      </c>
      <c r="T21" s="43">
        <f>SUM(T16:T20)</f>
        <v>28224</v>
      </c>
      <c r="U21" s="43">
        <f>SUM(U16:U20)</f>
        <v>14329</v>
      </c>
      <c r="V21" s="43">
        <f>SUM(V16:V20)</f>
        <v>4320</v>
      </c>
      <c r="W21" s="43">
        <f>SUM(W17:W20)</f>
        <v>9575</v>
      </c>
      <c r="X21" s="44"/>
      <c r="Y21" s="44"/>
      <c r="Z21" s="41"/>
      <c r="AA21" s="41"/>
      <c r="AB21" s="41"/>
    </row>
    <row r="22" spans="15:28" x14ac:dyDescent="0.25"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1"/>
      <c r="AA22" s="41"/>
      <c r="AB22" s="41"/>
    </row>
    <row r="23" spans="15:28" x14ac:dyDescent="0.25"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1"/>
      <c r="AA23" s="41"/>
      <c r="AB23" s="41"/>
    </row>
    <row r="24" spans="15:28" x14ac:dyDescent="0.25"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1"/>
      <c r="AA24" s="41"/>
      <c r="AB24" s="41"/>
    </row>
    <row r="25" spans="15:28" x14ac:dyDescent="0.25"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20"/>
      <c r="AA25" s="20"/>
    </row>
    <row r="26" spans="15:28" x14ac:dyDescent="0.25"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</row>
    <row r="27" spans="15:28" x14ac:dyDescent="0.25"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</row>
    <row r="28" spans="15:28" x14ac:dyDescent="0.25"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</row>
    <row r="29" spans="15:28" x14ac:dyDescent="0.25"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</row>
    <row r="30" spans="15:28" x14ac:dyDescent="0.25"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</row>
    <row r="31" spans="15:28" x14ac:dyDescent="0.25"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</row>
    <row r="32" spans="15:28" x14ac:dyDescent="0.25"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</row>
    <row r="33" spans="15:27" x14ac:dyDescent="0.25"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</row>
    <row r="34" spans="15:27" x14ac:dyDescent="0.25"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</row>
    <row r="35" spans="15:27" x14ac:dyDescent="0.25"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</row>
    <row r="36" spans="15:27" x14ac:dyDescent="0.25"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</row>
    <row r="37" spans="15:27" x14ac:dyDescent="0.25"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</row>
    <row r="38" spans="15:27" x14ac:dyDescent="0.25"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15:27" x14ac:dyDescent="0.25"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spans="15:27" x14ac:dyDescent="0.25"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</row>
    <row r="41" spans="15:27" x14ac:dyDescent="0.25"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</row>
    <row r="42" spans="15:27" x14ac:dyDescent="0.25"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</row>
    <row r="43" spans="15:27" x14ac:dyDescent="0.25"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</row>
    <row r="44" spans="15:27" x14ac:dyDescent="0.25"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</row>
    <row r="45" spans="15:27" x14ac:dyDescent="0.25"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</row>
    <row r="46" spans="15:27" x14ac:dyDescent="0.25"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spans="15:27" x14ac:dyDescent="0.25"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</row>
    <row r="48" spans="15:27" x14ac:dyDescent="0.25"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</row>
    <row r="49" spans="15:27" x14ac:dyDescent="0.25"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</row>
    <row r="50" spans="15:27" x14ac:dyDescent="0.25"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</row>
    <row r="51" spans="15:27" x14ac:dyDescent="0.25"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</row>
    <row r="52" spans="15:27" x14ac:dyDescent="0.25"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</row>
    <row r="53" spans="15:27" x14ac:dyDescent="0.25"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</row>
    <row r="54" spans="15:27" x14ac:dyDescent="0.25"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</row>
    <row r="55" spans="15:27" x14ac:dyDescent="0.25"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</row>
    <row r="56" spans="15:27" x14ac:dyDescent="0.25"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</row>
    <row r="57" spans="15:27" x14ac:dyDescent="0.25"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</row>
    <row r="58" spans="15:27" x14ac:dyDescent="0.25"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</row>
    <row r="59" spans="15:27" x14ac:dyDescent="0.25"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</row>
    <row r="60" spans="15:27" x14ac:dyDescent="0.25"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</row>
    <row r="61" spans="15:27" x14ac:dyDescent="0.25"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</row>
    <row r="62" spans="15:27" x14ac:dyDescent="0.25"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</row>
    <row r="63" spans="15:27" x14ac:dyDescent="0.25"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</row>
    <row r="64" spans="15:27" x14ac:dyDescent="0.25"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</row>
    <row r="65" spans="15:27" x14ac:dyDescent="0.25"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</row>
    <row r="66" spans="15:27" x14ac:dyDescent="0.25"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</row>
    <row r="67" spans="15:27" x14ac:dyDescent="0.25"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</row>
    <row r="68" spans="15:27" x14ac:dyDescent="0.25"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</row>
    <row r="69" spans="15:27" x14ac:dyDescent="0.25"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</row>
    <row r="70" spans="15:27" x14ac:dyDescent="0.25"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</row>
    <row r="71" spans="15:27" x14ac:dyDescent="0.25"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</row>
    <row r="72" spans="15:27" x14ac:dyDescent="0.25"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</row>
    <row r="73" spans="15:27" x14ac:dyDescent="0.25"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</row>
    <row r="74" spans="15:27" x14ac:dyDescent="0.25"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</row>
    <row r="75" spans="15:27" x14ac:dyDescent="0.25"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</row>
    <row r="76" spans="15:27" x14ac:dyDescent="0.25"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</row>
    <row r="77" spans="15:27" x14ac:dyDescent="0.25"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</row>
    <row r="78" spans="15:27" x14ac:dyDescent="0.25"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</row>
    <row r="79" spans="15:27" x14ac:dyDescent="0.25"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</row>
    <row r="80" spans="15:27" x14ac:dyDescent="0.25"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</row>
    <row r="81" spans="15:27" x14ac:dyDescent="0.25"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</row>
    <row r="82" spans="15:27" x14ac:dyDescent="0.25"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</row>
    <row r="83" spans="15:27" x14ac:dyDescent="0.25"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</row>
    <row r="84" spans="15:27" x14ac:dyDescent="0.25"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</row>
    <row r="85" spans="15:27" x14ac:dyDescent="0.25"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</row>
    <row r="86" spans="15:27" x14ac:dyDescent="0.25"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</row>
    <row r="87" spans="15:27" x14ac:dyDescent="0.25"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</row>
    <row r="88" spans="15:27" x14ac:dyDescent="0.25"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</row>
    <row r="89" spans="15:27" x14ac:dyDescent="0.25"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</row>
  </sheetData>
  <sortState ref="B27:C30">
    <sortCondition descending="1" ref="C26"/>
  </sortState>
  <mergeCells count="12">
    <mergeCell ref="L6:N6"/>
    <mergeCell ref="A2:N2"/>
    <mergeCell ref="A3:N3"/>
    <mergeCell ref="A5:A7"/>
    <mergeCell ref="C5:H5"/>
    <mergeCell ref="I5:K5"/>
    <mergeCell ref="L5:N5"/>
    <mergeCell ref="C6:C7"/>
    <mergeCell ref="D6:D7"/>
    <mergeCell ref="E6:E7"/>
    <mergeCell ref="F6:H6"/>
    <mergeCell ref="I6:K6"/>
  </mergeCells>
  <conditionalFormatting sqref="G9:G13 I8:J13 L8:L13 N8:N13">
    <cfRule type="cellIs" dxfId="12" priority="33" stopIfTrue="1" operator="lessThan">
      <formula>0</formula>
    </cfRule>
  </conditionalFormatting>
  <conditionalFormatting sqref="M8:M13">
    <cfRule type="cellIs" dxfId="11" priority="7" stopIfTrue="1" operator="lessThan">
      <formula>0</formula>
    </cfRule>
  </conditionalFormatting>
  <conditionalFormatting sqref="P16:P20">
    <cfRule type="cellIs" dxfId="10" priority="6" stopIfTrue="1" operator="lessThan">
      <formula>0</formula>
    </cfRule>
  </conditionalFormatting>
  <conditionalFormatting sqref="Q16 Q18:Q20">
    <cfRule type="cellIs" dxfId="9" priority="5" stopIfTrue="1" operator="lessThan">
      <formula>0</formula>
    </cfRule>
  </conditionalFormatting>
  <conditionalFormatting sqref="Q17">
    <cfRule type="cellIs" dxfId="8" priority="4" stopIfTrue="1" operator="lessThan">
      <formula>0</formula>
    </cfRule>
  </conditionalFormatting>
  <conditionalFormatting sqref="R16">
    <cfRule type="cellIs" dxfId="7" priority="3" stopIfTrue="1" operator="lessThan">
      <formula>0</formula>
    </cfRule>
  </conditionalFormatting>
  <conditionalFormatting sqref="R18">
    <cfRule type="cellIs" dxfId="6" priority="2" stopIfTrue="1" operator="lessThan">
      <formula>0</formula>
    </cfRule>
  </conditionalFormatting>
  <conditionalFormatting sqref="S16:S20">
    <cfRule type="cellIs" dxfId="5" priority="1" stopIfTrue="1" operator="lessThan">
      <formula>0</formula>
    </cfRule>
  </conditionalFormatting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A1:AI56"/>
  <sheetViews>
    <sheetView tabSelected="1" zoomScale="120" zoomScaleNormal="120" workbookViewId="0">
      <selection activeCell="L6" sqref="L6:N6"/>
    </sheetView>
  </sheetViews>
  <sheetFormatPr defaultColWidth="8.85546875" defaultRowHeight="15" x14ac:dyDescent="0.25"/>
  <cols>
    <col min="1" max="1" width="4.42578125" style="1" customWidth="1"/>
    <col min="2" max="2" width="11.28515625" style="1" customWidth="1"/>
    <col min="3" max="6" width="8.85546875" style="1"/>
    <col min="7" max="7" width="8.7109375" style="1" customWidth="1"/>
    <col min="8" max="9" width="8.85546875" style="1"/>
    <col min="10" max="10" width="9.5703125" style="1" bestFit="1" customWidth="1"/>
    <col min="11" max="12" width="8.85546875" style="1"/>
    <col min="13" max="13" width="10.5703125" style="1" bestFit="1" customWidth="1"/>
    <col min="14" max="16384" width="8.85546875" style="1"/>
  </cols>
  <sheetData>
    <row r="1" spans="1:35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35" x14ac:dyDescent="0.25">
      <c r="A2" s="53" t="s">
        <v>17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</row>
    <row r="3" spans="1:35" x14ac:dyDescent="0.25">
      <c r="A3" s="54" t="s">
        <v>40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</row>
    <row r="4" spans="1:35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</row>
    <row r="5" spans="1:35" x14ac:dyDescent="0.25">
      <c r="A5" s="55" t="s">
        <v>1</v>
      </c>
      <c r="B5" s="25" t="s">
        <v>2</v>
      </c>
      <c r="C5" s="58" t="s">
        <v>3</v>
      </c>
      <c r="D5" s="58"/>
      <c r="E5" s="58"/>
      <c r="F5" s="59"/>
      <c r="G5" s="59"/>
      <c r="H5" s="59"/>
      <c r="I5" s="60" t="s">
        <v>4</v>
      </c>
      <c r="J5" s="61"/>
      <c r="K5" s="61"/>
      <c r="L5" s="60" t="s">
        <v>5</v>
      </c>
      <c r="M5" s="61"/>
      <c r="N5" s="62"/>
      <c r="O5" s="20"/>
      <c r="P5" s="44"/>
      <c r="Q5" s="44"/>
      <c r="R5" s="44"/>
      <c r="S5" s="44"/>
      <c r="T5" s="44"/>
      <c r="U5" s="44"/>
      <c r="V5" s="44"/>
      <c r="W5" s="44"/>
      <c r="X5" s="44"/>
      <c r="Y5" s="44"/>
      <c r="Z5" s="20"/>
      <c r="AA5" s="20"/>
      <c r="AB5" s="20"/>
      <c r="AC5" s="20"/>
      <c r="AD5" s="20"/>
      <c r="AE5" s="20"/>
      <c r="AF5" s="20"/>
      <c r="AG5" s="20"/>
      <c r="AH5" s="20"/>
      <c r="AI5" s="20"/>
    </row>
    <row r="6" spans="1:35" x14ac:dyDescent="0.25">
      <c r="A6" s="56"/>
      <c r="B6" s="26" t="s">
        <v>6</v>
      </c>
      <c r="C6" s="27" t="s">
        <v>7</v>
      </c>
      <c r="D6" s="27" t="s">
        <v>8</v>
      </c>
      <c r="E6" s="25" t="s">
        <v>9</v>
      </c>
      <c r="F6" s="65" t="s">
        <v>41</v>
      </c>
      <c r="G6" s="59"/>
      <c r="H6" s="59"/>
      <c r="I6" s="50" t="s">
        <v>26</v>
      </c>
      <c r="J6" s="51"/>
      <c r="K6" s="51"/>
      <c r="L6" s="50" t="s">
        <v>26</v>
      </c>
      <c r="M6" s="51"/>
      <c r="N6" s="52"/>
      <c r="O6" s="20"/>
      <c r="P6" s="44"/>
      <c r="Q6" s="44"/>
      <c r="R6" s="44" t="s">
        <v>51</v>
      </c>
      <c r="S6" s="44"/>
      <c r="T6" s="44"/>
      <c r="U6" s="44"/>
      <c r="V6" s="44" t="s">
        <v>50</v>
      </c>
      <c r="W6" s="44"/>
      <c r="X6" s="44"/>
      <c r="Y6" s="44"/>
      <c r="Z6" s="20"/>
      <c r="AA6" s="20"/>
      <c r="AB6" s="20"/>
      <c r="AC6" s="20"/>
      <c r="AD6" s="20"/>
      <c r="AE6" s="20"/>
      <c r="AF6" s="20"/>
      <c r="AG6" s="20"/>
      <c r="AH6" s="20"/>
      <c r="AI6" s="20"/>
    </row>
    <row r="7" spans="1:35" x14ac:dyDescent="0.25">
      <c r="A7" s="57"/>
      <c r="B7" s="26" t="s">
        <v>10</v>
      </c>
      <c r="C7" s="28"/>
      <c r="D7" s="28"/>
      <c r="E7" s="29"/>
      <c r="F7" s="30" t="s">
        <v>7</v>
      </c>
      <c r="G7" s="31" t="s">
        <v>8</v>
      </c>
      <c r="H7" s="31" t="s">
        <v>9</v>
      </c>
      <c r="I7" s="32" t="s">
        <v>7</v>
      </c>
      <c r="J7" s="32" t="s">
        <v>8</v>
      </c>
      <c r="K7" s="32" t="s">
        <v>9</v>
      </c>
      <c r="L7" s="32" t="s">
        <v>7</v>
      </c>
      <c r="M7" s="32" t="s">
        <v>8</v>
      </c>
      <c r="N7" s="32" t="s">
        <v>9</v>
      </c>
      <c r="O7" s="20"/>
      <c r="P7" s="44"/>
      <c r="Q7" s="44" t="s">
        <v>48</v>
      </c>
      <c r="R7" s="44" t="s">
        <v>44</v>
      </c>
      <c r="S7" s="44" t="s">
        <v>42</v>
      </c>
      <c r="T7" s="44" t="s">
        <v>43</v>
      </c>
      <c r="U7" s="44" t="s">
        <v>49</v>
      </c>
      <c r="V7" s="44" t="s">
        <v>44</v>
      </c>
      <c r="W7" s="44" t="s">
        <v>42</v>
      </c>
      <c r="X7" s="44" t="s">
        <v>43</v>
      </c>
      <c r="Y7" s="44"/>
      <c r="Z7" s="20"/>
      <c r="AA7" s="20"/>
      <c r="AB7" s="20"/>
      <c r="AC7" s="20"/>
      <c r="AD7" s="20"/>
      <c r="AE7" s="20"/>
      <c r="AF7" s="20"/>
      <c r="AG7" s="20"/>
      <c r="AH7" s="20"/>
      <c r="AI7" s="20"/>
    </row>
    <row r="8" spans="1:35" x14ac:dyDescent="0.25">
      <c r="A8" s="7">
        <v>1</v>
      </c>
      <c r="B8" s="9" t="s">
        <v>18</v>
      </c>
      <c r="C8" s="35">
        <f>Q8/Q20</f>
        <v>6.5121911770652217</v>
      </c>
      <c r="D8" s="35">
        <f>(R8+S8)/(R20+S20)</f>
        <v>4.9801896986432945</v>
      </c>
      <c r="E8" s="35">
        <f>T8/T20</f>
        <v>9.6733556298773689</v>
      </c>
      <c r="F8" s="36">
        <v>7.0199999999999999E-2</v>
      </c>
      <c r="G8" s="36">
        <v>9.0200000000000002E-2</v>
      </c>
      <c r="H8" s="36">
        <v>2.8899999999999999E-2</v>
      </c>
      <c r="I8" s="35">
        <f>U8/Q20</f>
        <v>0.35639480813553837</v>
      </c>
      <c r="J8" s="35">
        <f>(V8+W8)/(R20+S20)</f>
        <v>0.18921839356465361</v>
      </c>
      <c r="K8" s="35">
        <f>X8/T20</f>
        <v>0.70135017961104917</v>
      </c>
      <c r="L8" s="35">
        <f>Q8/U20</f>
        <v>42.028444676409187</v>
      </c>
      <c r="M8" s="35">
        <f>(R8+S8)/(V20+W20)</f>
        <v>33.668831168831169</v>
      </c>
      <c r="N8" s="35">
        <f>T8/X20</f>
        <v>57.085526315789473</v>
      </c>
      <c r="O8" s="20"/>
      <c r="P8" s="44"/>
      <c r="Q8" s="42">
        <v>161053</v>
      </c>
      <c r="R8" s="42">
        <v>58530</v>
      </c>
      <c r="S8" s="42">
        <v>24430</v>
      </c>
      <c r="T8" s="42">
        <v>78093</v>
      </c>
      <c r="U8" s="42">
        <v>8814</v>
      </c>
      <c r="V8" s="42">
        <v>1793</v>
      </c>
      <c r="W8" s="42">
        <v>1359</v>
      </c>
      <c r="X8" s="42">
        <v>5662</v>
      </c>
      <c r="Y8" s="44"/>
      <c r="Z8" s="20"/>
      <c r="AA8" s="20"/>
      <c r="AB8" s="20"/>
      <c r="AC8" s="20"/>
      <c r="AD8" s="20"/>
      <c r="AE8" s="20"/>
      <c r="AF8" s="20"/>
      <c r="AG8" s="20"/>
      <c r="AH8" s="20"/>
      <c r="AI8" s="20"/>
    </row>
    <row r="9" spans="1:35" x14ac:dyDescent="0.25">
      <c r="A9" s="7">
        <v>2</v>
      </c>
      <c r="B9" s="10" t="s">
        <v>19</v>
      </c>
      <c r="C9" s="35">
        <f t="shared" ref="C9:C17" si="0">Q9/Q21</f>
        <v>6.718012255968925</v>
      </c>
      <c r="D9" s="35">
        <f t="shared" ref="D9:D17" si="1">(R9+S9)/(R21+S21)</f>
        <v>6.6761471368979901</v>
      </c>
      <c r="E9" s="35">
        <f t="shared" ref="E9:E17" si="2">T9/T21</f>
        <v>6.7408749676417292</v>
      </c>
      <c r="F9" s="36">
        <v>2.5700000000000001E-2</v>
      </c>
      <c r="G9" s="36">
        <v>3.4029999999999998E-2</v>
      </c>
      <c r="H9" s="36">
        <v>2.1170000000000001E-2</v>
      </c>
      <c r="I9" s="35">
        <f t="shared" ref="I9:I17" si="3">U9/Q21</f>
        <v>0.36034557814017348</v>
      </c>
      <c r="J9" s="35">
        <f t="shared" ref="J9:J17" si="4">(V9+W9)/(R21+S21)</f>
        <v>0.28488813045127037</v>
      </c>
      <c r="K9" s="35">
        <f t="shared" ref="K9:K17" si="5">X9/T21</f>
        <v>0.40155319699715247</v>
      </c>
      <c r="L9" s="35">
        <f t="shared" ref="L9:L17" si="6">Q9/U21</f>
        <v>27.092505064145847</v>
      </c>
      <c r="M9" s="35">
        <f t="shared" ref="M9:M17" si="7">(R9+S9)/(V21+W21)</f>
        <v>22.915717539863326</v>
      </c>
      <c r="N9" s="35">
        <f t="shared" ref="N9:N17" si="8">T9/X21</f>
        <v>30.05540166204986</v>
      </c>
      <c r="O9" s="20"/>
      <c r="P9" s="44"/>
      <c r="Q9" s="42">
        <v>200620</v>
      </c>
      <c r="R9" s="42">
        <v>37102</v>
      </c>
      <c r="S9" s="42">
        <v>33318</v>
      </c>
      <c r="T9" s="42">
        <v>130200</v>
      </c>
      <c r="U9" s="42">
        <v>10761</v>
      </c>
      <c r="V9" s="42">
        <v>1543</v>
      </c>
      <c r="W9" s="42">
        <v>1462</v>
      </c>
      <c r="X9" s="42">
        <v>7756</v>
      </c>
      <c r="Y9" s="44"/>
      <c r="Z9" s="20"/>
      <c r="AA9" s="20"/>
      <c r="AB9" s="20"/>
      <c r="AC9" s="20"/>
      <c r="AD9" s="20"/>
      <c r="AE9" s="20"/>
      <c r="AF9" s="20"/>
      <c r="AG9" s="20"/>
      <c r="AH9" s="20"/>
      <c r="AI9" s="20"/>
    </row>
    <row r="10" spans="1:35" x14ac:dyDescent="0.25">
      <c r="A10" s="7">
        <v>3</v>
      </c>
      <c r="B10" s="10" t="s">
        <v>20</v>
      </c>
      <c r="C10" s="35">
        <f t="shared" si="0"/>
        <v>4.3940426692113697</v>
      </c>
      <c r="D10" s="35">
        <f>(R10+S10)/(R22+S22)</f>
        <v>4.2299522039298987</v>
      </c>
      <c r="E10" s="35">
        <f t="shared" si="2"/>
        <v>4.4967856351141657</v>
      </c>
      <c r="F10" s="36">
        <v>1.158E-2</v>
      </c>
      <c r="G10" s="36">
        <v>0.02</v>
      </c>
      <c r="H10" s="36">
        <v>6.3E-3</v>
      </c>
      <c r="I10" s="35">
        <f t="shared" si="3"/>
        <v>0.31817871992365893</v>
      </c>
      <c r="J10" s="35">
        <f t="shared" si="4"/>
        <v>0.39830058417419012</v>
      </c>
      <c r="K10" s="35">
        <f t="shared" si="5"/>
        <v>0.2680115273775216</v>
      </c>
      <c r="L10" s="35">
        <f t="shared" si="6"/>
        <v>27.431914893617023</v>
      </c>
      <c r="M10" s="35">
        <f t="shared" si="7"/>
        <v>19.554009819967266</v>
      </c>
      <c r="N10" s="35">
        <f t="shared" si="8"/>
        <v>35.966312056737586</v>
      </c>
      <c r="O10" s="20"/>
      <c r="P10" s="44"/>
      <c r="Q10" s="42">
        <v>64465</v>
      </c>
      <c r="R10" s="42">
        <v>23895</v>
      </c>
      <c r="S10" s="42"/>
      <c r="T10" s="42">
        <v>40570</v>
      </c>
      <c r="U10" s="42">
        <v>4668</v>
      </c>
      <c r="V10" s="42">
        <v>2250</v>
      </c>
      <c r="W10" s="42"/>
      <c r="X10" s="42">
        <v>2418</v>
      </c>
      <c r="Y10" s="44"/>
      <c r="Z10" s="20"/>
      <c r="AA10" s="20"/>
      <c r="AB10" s="20"/>
      <c r="AC10" s="20"/>
      <c r="AD10" s="20"/>
      <c r="AE10" s="20"/>
      <c r="AF10" s="20"/>
      <c r="AG10" s="20"/>
      <c r="AH10" s="20"/>
      <c r="AI10" s="20"/>
    </row>
    <row r="11" spans="1:35" x14ac:dyDescent="0.25">
      <c r="A11" s="7">
        <v>4</v>
      </c>
      <c r="B11" s="10" t="s">
        <v>21</v>
      </c>
      <c r="C11" s="35">
        <f t="shared" si="0"/>
        <v>5.5083516886930983</v>
      </c>
      <c r="D11" s="35">
        <f t="shared" si="1"/>
        <v>5.1608230574951719</v>
      </c>
      <c r="E11" s="35">
        <f t="shared" si="2"/>
        <v>6.0699879951980789</v>
      </c>
      <c r="F11" s="36">
        <v>1.7479999999999999E-2</v>
      </c>
      <c r="G11" s="36">
        <v>1.14E-2</v>
      </c>
      <c r="H11" s="36">
        <v>9.2999999999999992E-3</v>
      </c>
      <c r="I11" s="35">
        <f t="shared" si="3"/>
        <v>0.24169419970631426</v>
      </c>
      <c r="J11" s="35">
        <f t="shared" si="4"/>
        <v>0.20777001931362354</v>
      </c>
      <c r="K11" s="35">
        <f t="shared" si="5"/>
        <v>0.2965186074429772</v>
      </c>
      <c r="L11" s="35">
        <f t="shared" si="6"/>
        <v>22.618805351422651</v>
      </c>
      <c r="M11" s="35">
        <f t="shared" si="7"/>
        <v>19.620163795537984</v>
      </c>
      <c r="N11" s="35">
        <f t="shared" si="8"/>
        <v>28.63137032842582</v>
      </c>
      <c r="O11" s="20"/>
      <c r="P11" s="44"/>
      <c r="Q11" s="42">
        <v>120038</v>
      </c>
      <c r="R11" s="42">
        <v>34552</v>
      </c>
      <c r="S11" s="42">
        <v>34923</v>
      </c>
      <c r="T11" s="42">
        <v>50563</v>
      </c>
      <c r="U11" s="42">
        <v>5267</v>
      </c>
      <c r="V11" s="42">
        <v>1121</v>
      </c>
      <c r="W11" s="42">
        <v>1676</v>
      </c>
      <c r="X11" s="42">
        <v>2470</v>
      </c>
      <c r="Y11" s="44"/>
      <c r="Z11" s="20"/>
      <c r="AA11" s="20"/>
      <c r="AB11" s="20"/>
      <c r="AC11" s="20"/>
      <c r="AD11" s="20"/>
      <c r="AE11" s="20"/>
      <c r="AF11" s="20"/>
      <c r="AG11" s="20"/>
      <c r="AH11" s="20"/>
      <c r="AI11" s="20"/>
    </row>
    <row r="12" spans="1:35" x14ac:dyDescent="0.25">
      <c r="A12" s="7">
        <v>5</v>
      </c>
      <c r="B12" s="10" t="s">
        <v>22</v>
      </c>
      <c r="C12" s="35">
        <f t="shared" si="0"/>
        <v>5.6561623637572636</v>
      </c>
      <c r="D12" s="35">
        <f t="shared" si="1"/>
        <v>6.4160320874266112</v>
      </c>
      <c r="E12" s="35">
        <f t="shared" si="2"/>
        <v>4.9042908086966523</v>
      </c>
      <c r="F12" s="36">
        <v>4.0120000000000003E-2</v>
      </c>
      <c r="G12" s="36">
        <v>5.287E-2</v>
      </c>
      <c r="H12" s="36">
        <v>2.5989999999999999E-2</v>
      </c>
      <c r="I12" s="35">
        <f t="shared" si="3"/>
        <v>0.22082164850096853</v>
      </c>
      <c r="J12" s="35">
        <f t="shared" si="4"/>
        <v>0.1890949253037261</v>
      </c>
      <c r="K12" s="35">
        <f t="shared" si="5"/>
        <v>0.25221442539974692</v>
      </c>
      <c r="L12" s="35">
        <f t="shared" si="6"/>
        <v>28.129547088425593</v>
      </c>
      <c r="M12" s="35">
        <f t="shared" si="7"/>
        <v>24.094084261078368</v>
      </c>
      <c r="N12" s="35">
        <f t="shared" si="8"/>
        <v>35.916596461668071</v>
      </c>
      <c r="O12" s="20"/>
      <c r="P12" s="44"/>
      <c r="Q12" s="42">
        <v>195641</v>
      </c>
      <c r="R12" s="42">
        <v>54229</v>
      </c>
      <c r="S12" s="42">
        <v>56146</v>
      </c>
      <c r="T12" s="42">
        <v>85266</v>
      </c>
      <c r="U12" s="42">
        <v>7638</v>
      </c>
      <c r="V12" s="42">
        <v>1397</v>
      </c>
      <c r="W12" s="42">
        <v>1856</v>
      </c>
      <c r="X12" s="42">
        <v>4385</v>
      </c>
      <c r="Y12" s="44"/>
      <c r="Z12" s="20"/>
      <c r="AA12" s="20"/>
      <c r="AB12" s="20"/>
      <c r="AC12" s="20"/>
      <c r="AD12" s="20"/>
      <c r="AE12" s="20"/>
      <c r="AF12" s="20"/>
      <c r="AG12" s="20"/>
      <c r="AH12" s="20"/>
      <c r="AI12" s="20"/>
    </row>
    <row r="13" spans="1:35" x14ac:dyDescent="0.25">
      <c r="A13" s="7">
        <v>6</v>
      </c>
      <c r="B13" s="10" t="s">
        <v>23</v>
      </c>
      <c r="C13" s="35">
        <f t="shared" si="0"/>
        <v>4.8728320301017112</v>
      </c>
      <c r="D13" s="35">
        <f>(R13+S13)/(R25+S25)</f>
        <v>2.711622125543816</v>
      </c>
      <c r="E13" s="35">
        <f t="shared" si="2"/>
        <v>8.3234104266849851</v>
      </c>
      <c r="F13" s="36">
        <v>8.1570000000000004E-2</v>
      </c>
      <c r="G13" s="36">
        <v>7.639E-2</v>
      </c>
      <c r="H13" s="36">
        <v>8.9800000000000005E-2</v>
      </c>
      <c r="I13" s="35">
        <f t="shared" si="3"/>
        <v>0.18663648656593568</v>
      </c>
      <c r="J13" s="35">
        <f t="shared" si="4"/>
        <v>8.5002629440168287E-2</v>
      </c>
      <c r="K13" s="35">
        <f t="shared" si="5"/>
        <v>0.34890466376612472</v>
      </c>
      <c r="L13" s="35">
        <f t="shared" si="6"/>
        <v>26.526484237477998</v>
      </c>
      <c r="M13" s="35">
        <f t="shared" si="7"/>
        <v>18.367551813471504</v>
      </c>
      <c r="N13" s="35">
        <f t="shared" si="8"/>
        <v>34.496994621955075</v>
      </c>
      <c r="O13" s="20"/>
      <c r="P13" s="44"/>
      <c r="Q13" s="42">
        <v>165764</v>
      </c>
      <c r="R13" s="42">
        <v>56719</v>
      </c>
      <c r="S13" s="42"/>
      <c r="T13" s="42">
        <v>109045</v>
      </c>
      <c r="U13" s="42">
        <v>6349</v>
      </c>
      <c r="V13" s="42">
        <v>1778</v>
      </c>
      <c r="W13" s="42"/>
      <c r="X13" s="42">
        <v>4571</v>
      </c>
      <c r="Y13" s="44"/>
      <c r="Z13" s="20"/>
      <c r="AA13" s="20"/>
      <c r="AB13" s="20"/>
      <c r="AC13" s="20"/>
      <c r="AD13" s="20"/>
      <c r="AE13" s="20"/>
      <c r="AF13" s="20"/>
      <c r="AG13" s="20"/>
      <c r="AH13" s="20"/>
      <c r="AI13" s="20"/>
    </row>
    <row r="14" spans="1:35" x14ac:dyDescent="0.25">
      <c r="A14" s="7">
        <v>7</v>
      </c>
      <c r="B14" s="10" t="s">
        <v>25</v>
      </c>
      <c r="C14" s="35">
        <f t="shared" si="0"/>
        <v>3.3135930833780689</v>
      </c>
      <c r="D14" s="35">
        <f>(R14)/(R26)</f>
        <v>8.3759842519685037</v>
      </c>
      <c r="E14" s="35">
        <f>(T14+R14)/(T26+R26)</f>
        <v>3.1746535938713896</v>
      </c>
      <c r="F14" s="36">
        <v>8.9999999999999993E-3</v>
      </c>
      <c r="G14" s="36">
        <v>2.6710000000000001E-2</v>
      </c>
      <c r="H14" s="36" t="s">
        <v>56</v>
      </c>
      <c r="I14" s="35">
        <f t="shared" si="3"/>
        <v>0.14523587526723741</v>
      </c>
      <c r="J14" s="35">
        <f>W14/S26</f>
        <v>0.22996438112199466</v>
      </c>
      <c r="K14" s="35">
        <f>(V14+X14)/(R26+T26)</f>
        <v>0.14149301287283528</v>
      </c>
      <c r="L14" s="35">
        <f t="shared" si="6"/>
        <v>40.963325183374081</v>
      </c>
      <c r="M14" s="35">
        <f t="shared" si="7"/>
        <v>31.796772566817953</v>
      </c>
      <c r="N14" s="35">
        <f>(S14+T14)/(V26+X26)</f>
        <v>41.032149774047774</v>
      </c>
      <c r="O14" s="20"/>
      <c r="P14" s="44"/>
      <c r="Q14" s="42">
        <v>351834</v>
      </c>
      <c r="R14" s="42">
        <v>34040</v>
      </c>
      <c r="S14" s="42">
        <v>29013</v>
      </c>
      <c r="T14" s="42">
        <v>288781</v>
      </c>
      <c r="U14" s="42">
        <v>15421</v>
      </c>
      <c r="V14" s="42">
        <v>1281</v>
      </c>
      <c r="W14" s="42">
        <v>1033</v>
      </c>
      <c r="X14" s="42">
        <v>13107</v>
      </c>
      <c r="Y14" s="44"/>
      <c r="Z14" s="20"/>
      <c r="AA14" s="20"/>
      <c r="AB14" s="20"/>
      <c r="AC14" s="20"/>
      <c r="AD14" s="20"/>
      <c r="AE14" s="20"/>
      <c r="AF14" s="20"/>
      <c r="AG14" s="20"/>
      <c r="AH14" s="20"/>
      <c r="AI14" s="20"/>
    </row>
    <row r="15" spans="1:35" x14ac:dyDescent="0.25">
      <c r="A15" s="66" t="s">
        <v>16</v>
      </c>
      <c r="B15" s="67"/>
      <c r="C15" s="21">
        <f t="shared" si="0"/>
        <v>4.7374390147568306</v>
      </c>
      <c r="D15" s="21">
        <f t="shared" si="1"/>
        <v>5.1283107330659297</v>
      </c>
      <c r="E15" s="21">
        <f t="shared" si="2"/>
        <v>4.5271507087069711</v>
      </c>
      <c r="F15" s="22">
        <v>3.49E-2</v>
      </c>
      <c r="G15" s="22">
        <v>2.98E-2</v>
      </c>
      <c r="H15" s="22">
        <v>1.7500000000000002E-2</v>
      </c>
      <c r="I15" s="21">
        <f t="shared" si="3"/>
        <v>0.22162705055239371</v>
      </c>
      <c r="J15" s="21">
        <f t="shared" si="4"/>
        <v>0.19946662652027572</v>
      </c>
      <c r="K15" s="21">
        <f t="shared" si="5"/>
        <v>0.23354932021984379</v>
      </c>
      <c r="L15" s="21">
        <f t="shared" si="6"/>
        <v>30.953744439255782</v>
      </c>
      <c r="M15" s="21">
        <f t="shared" si="7"/>
        <v>23.902215316760223</v>
      </c>
      <c r="N15" s="21">
        <f t="shared" si="8"/>
        <v>37.738992042440316</v>
      </c>
      <c r="O15" s="20"/>
      <c r="P15" s="44"/>
      <c r="Q15" s="43">
        <f t="shared" ref="Q15:X15" si="9">SUM(Q8:Q14)</f>
        <v>1259415</v>
      </c>
      <c r="R15" s="43">
        <f t="shared" si="9"/>
        <v>299067</v>
      </c>
      <c r="S15" s="43">
        <f t="shared" si="9"/>
        <v>177830</v>
      </c>
      <c r="T15" s="43">
        <f t="shared" si="9"/>
        <v>782518</v>
      </c>
      <c r="U15" s="43">
        <f t="shared" si="9"/>
        <v>58918</v>
      </c>
      <c r="V15" s="43">
        <f t="shared" si="9"/>
        <v>11163</v>
      </c>
      <c r="W15" s="43">
        <f t="shared" si="9"/>
        <v>7386</v>
      </c>
      <c r="X15" s="43">
        <f t="shared" si="9"/>
        <v>40369</v>
      </c>
      <c r="Y15" s="44"/>
      <c r="Z15" s="20"/>
      <c r="AA15" s="20"/>
      <c r="AB15" s="20"/>
      <c r="AC15" s="20"/>
      <c r="AD15" s="20"/>
      <c r="AE15" s="20"/>
      <c r="AF15" s="20"/>
      <c r="AG15" s="20"/>
      <c r="AH15" s="20"/>
      <c r="AI15" s="20"/>
    </row>
    <row r="16" spans="1:35" x14ac:dyDescent="0.25">
      <c r="A16" s="33">
        <v>8</v>
      </c>
      <c r="B16" s="11" t="s">
        <v>24</v>
      </c>
      <c r="C16" s="38">
        <f t="shared" si="0"/>
        <v>0.69782107807333238</v>
      </c>
      <c r="D16" s="37">
        <f t="shared" si="1"/>
        <v>0.69782107807333238</v>
      </c>
      <c r="E16" s="37" t="s">
        <v>27</v>
      </c>
      <c r="F16" s="40">
        <v>3.1099999999999999E-2</v>
      </c>
      <c r="G16" s="40">
        <v>3.1E-2</v>
      </c>
      <c r="H16" s="40" t="s">
        <v>27</v>
      </c>
      <c r="I16" s="37">
        <f t="shared" si="3"/>
        <v>3.7406541745793546E-2</v>
      </c>
      <c r="J16" s="37">
        <f t="shared" si="4"/>
        <v>3.7406541745793546E-2</v>
      </c>
      <c r="K16" s="37" t="s">
        <v>27</v>
      </c>
      <c r="L16" s="37">
        <f t="shared" si="6"/>
        <v>13.134193588702118</v>
      </c>
      <c r="M16" s="37">
        <f t="shared" si="7"/>
        <v>13.134193588702118</v>
      </c>
      <c r="N16" s="37" t="s">
        <v>27</v>
      </c>
      <c r="O16" s="20"/>
      <c r="P16" s="44"/>
      <c r="Q16" s="42">
        <v>420373</v>
      </c>
      <c r="R16" s="42">
        <v>73888</v>
      </c>
      <c r="S16" s="42">
        <v>346485</v>
      </c>
      <c r="T16" s="42"/>
      <c r="U16" s="42">
        <v>22534</v>
      </c>
      <c r="V16" s="42">
        <v>1533</v>
      </c>
      <c r="W16" s="42">
        <v>21001</v>
      </c>
      <c r="X16" s="42"/>
      <c r="Y16" s="44"/>
      <c r="Z16" s="20"/>
      <c r="AA16" s="20"/>
      <c r="AB16" s="20"/>
      <c r="AC16" s="20"/>
      <c r="AD16" s="20"/>
      <c r="AE16" s="20"/>
      <c r="AF16" s="20"/>
      <c r="AG16" s="20"/>
      <c r="AH16" s="20"/>
      <c r="AI16" s="20"/>
    </row>
    <row r="17" spans="1:35" x14ac:dyDescent="0.25">
      <c r="A17" s="68" t="s">
        <v>16</v>
      </c>
      <c r="B17" s="69"/>
      <c r="C17" s="21">
        <f t="shared" si="0"/>
        <v>1.934680178888363</v>
      </c>
      <c r="D17" s="21">
        <f t="shared" si="1"/>
        <v>1.2902915008750346</v>
      </c>
      <c r="E17" s="21">
        <f t="shared" si="2"/>
        <v>4.5271507087069711</v>
      </c>
      <c r="F17" s="22">
        <v>3.3709999999999997E-2</v>
      </c>
      <c r="G17" s="22">
        <v>1.7600000000000001E-3</v>
      </c>
      <c r="H17" s="22">
        <v>1.7500000000000002E-2</v>
      </c>
      <c r="I17" s="21">
        <f t="shared" si="3"/>
        <v>9.3811582134659219E-2</v>
      </c>
      <c r="J17" s="21">
        <f t="shared" si="4"/>
        <v>5.9078143402152138E-2</v>
      </c>
      <c r="K17" s="21">
        <f t="shared" si="5"/>
        <v>0.23354932021984379</v>
      </c>
      <c r="L17" s="21">
        <f t="shared" si="6"/>
        <v>23.107974633045824</v>
      </c>
      <c r="M17" s="21">
        <f t="shared" si="7"/>
        <v>17.269140459601985</v>
      </c>
      <c r="N17" s="21">
        <f t="shared" si="8"/>
        <v>37.738992042440316</v>
      </c>
      <c r="O17" s="20"/>
      <c r="P17" s="44"/>
      <c r="Q17" s="43">
        <f>SUM(Q15:Q16)</f>
        <v>1679788</v>
      </c>
      <c r="R17" s="43">
        <f>SUM(R15:R16)</f>
        <v>372955</v>
      </c>
      <c r="S17" s="43">
        <f>SUM(S15:S16)</f>
        <v>524315</v>
      </c>
      <c r="T17" s="43">
        <f>SUM(T15:T16)</f>
        <v>782518</v>
      </c>
      <c r="U17" s="43">
        <f>SUM(U15:U16)</f>
        <v>81452</v>
      </c>
      <c r="V17" s="43">
        <f>SUM(V16,V8:V14)</f>
        <v>12696</v>
      </c>
      <c r="W17" s="43">
        <f>SUM(W15:W16)</f>
        <v>28387</v>
      </c>
      <c r="X17" s="43">
        <f>SUM(X15:X16)</f>
        <v>40369</v>
      </c>
      <c r="Y17" s="44"/>
      <c r="Z17" s="20"/>
      <c r="AA17" s="20"/>
      <c r="AB17" s="20"/>
      <c r="AC17" s="20"/>
      <c r="AD17" s="20"/>
      <c r="AE17" s="20"/>
      <c r="AF17" s="20"/>
      <c r="AG17" s="20"/>
      <c r="AH17" s="20"/>
      <c r="AI17" s="20"/>
    </row>
    <row r="18" spans="1:35" x14ac:dyDescent="0.25">
      <c r="A18" s="13" t="s">
        <v>52</v>
      </c>
      <c r="B18" s="14"/>
      <c r="C18" s="14"/>
      <c r="D18" s="14"/>
      <c r="E18" s="13"/>
      <c r="F18" s="12"/>
      <c r="G18" s="4"/>
      <c r="H18" s="4"/>
      <c r="I18" s="4"/>
      <c r="J18" s="4"/>
      <c r="K18" s="4"/>
      <c r="L18" s="4"/>
      <c r="M18" s="4"/>
      <c r="N18" s="4"/>
      <c r="O18" s="20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20"/>
      <c r="AA18" s="20"/>
      <c r="AB18" s="20"/>
      <c r="AC18" s="20"/>
      <c r="AD18" s="20"/>
      <c r="AE18" s="20"/>
      <c r="AF18" s="20"/>
      <c r="AG18" s="20"/>
      <c r="AH18" s="20"/>
      <c r="AI18" s="20"/>
    </row>
    <row r="19" spans="1:35" x14ac:dyDescent="0.25">
      <c r="O19" s="20"/>
      <c r="P19" s="47" t="s">
        <v>47</v>
      </c>
      <c r="Q19" s="44" t="s">
        <v>46</v>
      </c>
      <c r="R19" s="44" t="s">
        <v>44</v>
      </c>
      <c r="S19" s="44" t="s">
        <v>42</v>
      </c>
      <c r="T19" s="44" t="s">
        <v>43</v>
      </c>
      <c r="U19" s="44" t="s">
        <v>54</v>
      </c>
      <c r="V19" s="44"/>
      <c r="W19" s="44"/>
      <c r="X19" s="44"/>
      <c r="Y19" s="44"/>
      <c r="Z19" s="20"/>
      <c r="AA19" s="20"/>
      <c r="AB19" s="20"/>
      <c r="AC19" s="20"/>
      <c r="AD19" s="20"/>
      <c r="AE19" s="20"/>
      <c r="AF19" s="20"/>
      <c r="AG19" s="20"/>
      <c r="AH19" s="20"/>
      <c r="AI19" s="20"/>
    </row>
    <row r="20" spans="1:35" x14ac:dyDescent="0.25">
      <c r="O20" s="20"/>
      <c r="P20" s="44"/>
      <c r="Q20" s="42">
        <v>24731</v>
      </c>
      <c r="R20" s="42">
        <v>12391</v>
      </c>
      <c r="S20" s="46">
        <v>4267</v>
      </c>
      <c r="T20" s="42">
        <v>8073</v>
      </c>
      <c r="U20" s="42">
        <v>3832</v>
      </c>
      <c r="V20" s="42">
        <v>1756</v>
      </c>
      <c r="W20" s="42">
        <v>708</v>
      </c>
      <c r="X20" s="42">
        <v>1368</v>
      </c>
      <c r="Y20" s="44"/>
      <c r="Z20" s="20"/>
      <c r="AA20" s="20"/>
      <c r="AB20" s="20"/>
      <c r="AC20" s="20"/>
      <c r="AD20" s="20"/>
      <c r="AE20" s="20"/>
      <c r="AF20" s="20"/>
      <c r="AG20" s="20"/>
      <c r="AH20" s="20"/>
      <c r="AI20" s="20"/>
    </row>
    <row r="21" spans="1:35" x14ac:dyDescent="0.25">
      <c r="O21" s="20"/>
      <c r="P21" s="44"/>
      <c r="Q21" s="42">
        <v>29863</v>
      </c>
      <c r="R21" s="42">
        <v>6839</v>
      </c>
      <c r="S21" s="42">
        <v>3709</v>
      </c>
      <c r="T21" s="42">
        <v>19315</v>
      </c>
      <c r="U21" s="42">
        <v>7405</v>
      </c>
      <c r="V21" s="42">
        <v>1688</v>
      </c>
      <c r="W21" s="42">
        <v>1385</v>
      </c>
      <c r="X21" s="42">
        <v>4332</v>
      </c>
      <c r="Y21" s="44"/>
      <c r="Z21" s="20"/>
      <c r="AA21" s="20"/>
      <c r="AB21" s="20"/>
      <c r="AC21" s="20"/>
      <c r="AD21" s="20"/>
      <c r="AE21" s="20"/>
      <c r="AF21" s="20"/>
      <c r="AG21" s="20"/>
      <c r="AH21" s="20"/>
      <c r="AI21" s="20"/>
    </row>
    <row r="22" spans="1:35" x14ac:dyDescent="0.25">
      <c r="O22" s="20"/>
      <c r="P22" s="44"/>
      <c r="Q22" s="42">
        <v>14671</v>
      </c>
      <c r="R22" s="42">
        <v>5649</v>
      </c>
      <c r="S22" s="42"/>
      <c r="T22" s="42">
        <v>9022</v>
      </c>
      <c r="U22" s="42">
        <v>2350</v>
      </c>
      <c r="V22" s="42">
        <v>1222</v>
      </c>
      <c r="W22" s="42"/>
      <c r="X22" s="42">
        <v>1128</v>
      </c>
      <c r="Y22" s="44"/>
      <c r="Z22" s="20"/>
      <c r="AA22" s="20"/>
      <c r="AB22" s="20"/>
      <c r="AC22" s="20"/>
      <c r="AD22" s="20"/>
      <c r="AE22" s="20"/>
      <c r="AF22" s="20"/>
      <c r="AG22" s="20"/>
      <c r="AH22" s="20"/>
      <c r="AI22" s="20"/>
    </row>
    <row r="23" spans="1:35" x14ac:dyDescent="0.25">
      <c r="O23" s="20"/>
      <c r="P23" s="44"/>
      <c r="Q23" s="42">
        <v>21792</v>
      </c>
      <c r="R23" s="42">
        <v>4662</v>
      </c>
      <c r="S23" s="42">
        <v>8800</v>
      </c>
      <c r="T23" s="42">
        <v>8330</v>
      </c>
      <c r="U23" s="42">
        <v>5307</v>
      </c>
      <c r="V23" s="42">
        <v>1048</v>
      </c>
      <c r="W23" s="42">
        <v>2493</v>
      </c>
      <c r="X23" s="42">
        <v>1766</v>
      </c>
      <c r="Y23" s="44"/>
      <c r="Z23" s="20"/>
      <c r="AA23" s="20"/>
      <c r="AB23" s="20"/>
      <c r="AC23" s="20"/>
      <c r="AD23" s="20"/>
      <c r="AE23" s="20"/>
      <c r="AF23" s="20"/>
      <c r="AG23" s="20"/>
      <c r="AH23" s="20"/>
      <c r="AI23" s="20"/>
    </row>
    <row r="24" spans="1:35" x14ac:dyDescent="0.25">
      <c r="O24" s="20"/>
      <c r="P24" s="44"/>
      <c r="Q24" s="42">
        <v>34589</v>
      </c>
      <c r="R24" s="42">
        <v>9457</v>
      </c>
      <c r="S24" s="42">
        <v>7746</v>
      </c>
      <c r="T24" s="42">
        <v>17386</v>
      </c>
      <c r="U24" s="42">
        <v>6955</v>
      </c>
      <c r="V24" s="42">
        <v>1414</v>
      </c>
      <c r="W24" s="42">
        <v>3167</v>
      </c>
      <c r="X24" s="42">
        <v>2374</v>
      </c>
      <c r="Y24" s="44"/>
      <c r="Z24" s="20"/>
      <c r="AA24" s="20"/>
      <c r="AB24" s="20"/>
      <c r="AC24" s="20"/>
      <c r="AD24" s="20"/>
      <c r="AE24" s="20"/>
      <c r="AF24" s="20"/>
      <c r="AG24" s="20"/>
      <c r="AH24" s="20"/>
      <c r="AI24" s="20"/>
    </row>
    <row r="25" spans="1:35" x14ac:dyDescent="0.25">
      <c r="O25" s="20"/>
      <c r="P25" s="44"/>
      <c r="Q25" s="42">
        <v>34018</v>
      </c>
      <c r="R25" s="42">
        <v>20917</v>
      </c>
      <c r="S25" s="42">
        <v>0</v>
      </c>
      <c r="T25" s="42">
        <v>13101</v>
      </c>
      <c r="U25" s="42">
        <v>6249</v>
      </c>
      <c r="V25" s="42">
        <v>3088</v>
      </c>
      <c r="W25" s="42"/>
      <c r="X25" s="42">
        <v>3161</v>
      </c>
      <c r="Y25" s="44"/>
      <c r="Z25" s="20"/>
      <c r="AA25" s="20"/>
      <c r="AB25" s="20"/>
      <c r="AC25" s="20"/>
      <c r="AD25" s="20"/>
      <c r="AE25" s="20"/>
      <c r="AF25" s="20"/>
      <c r="AG25" s="20"/>
      <c r="AH25" s="20"/>
      <c r="AI25" s="20"/>
    </row>
    <row r="26" spans="1:35" x14ac:dyDescent="0.25">
      <c r="O26" s="20"/>
      <c r="P26" s="44"/>
      <c r="Q26" s="42">
        <v>106179</v>
      </c>
      <c r="R26" s="42">
        <v>4064</v>
      </c>
      <c r="S26" s="42">
        <v>4492</v>
      </c>
      <c r="T26" s="42">
        <v>97623</v>
      </c>
      <c r="U26" s="42">
        <v>8589</v>
      </c>
      <c r="V26" s="42">
        <v>1139</v>
      </c>
      <c r="W26" s="42">
        <v>844</v>
      </c>
      <c r="X26" s="42">
        <v>6606</v>
      </c>
      <c r="Y26" s="44"/>
      <c r="Z26" s="20"/>
      <c r="AA26" s="20"/>
      <c r="AB26" s="20"/>
      <c r="AC26" s="20"/>
      <c r="AD26" s="20"/>
      <c r="AE26" s="20"/>
      <c r="AF26" s="20"/>
      <c r="AG26" s="20"/>
      <c r="AH26" s="20"/>
      <c r="AI26" s="20"/>
    </row>
    <row r="27" spans="1:35" x14ac:dyDescent="0.25">
      <c r="O27" s="20"/>
      <c r="P27" s="44"/>
      <c r="Q27" s="43">
        <f t="shared" ref="Q27:X27" si="10">SUM(Q20:Q26)</f>
        <v>265843</v>
      </c>
      <c r="R27" s="43">
        <f t="shared" si="10"/>
        <v>63979</v>
      </c>
      <c r="S27" s="43">
        <f t="shared" si="10"/>
        <v>29014</v>
      </c>
      <c r="T27" s="43">
        <f t="shared" si="10"/>
        <v>172850</v>
      </c>
      <c r="U27" s="43">
        <f t="shared" si="10"/>
        <v>40687</v>
      </c>
      <c r="V27" s="43">
        <f t="shared" si="10"/>
        <v>11355</v>
      </c>
      <c r="W27" s="43">
        <f t="shared" si="10"/>
        <v>8597</v>
      </c>
      <c r="X27" s="43">
        <f t="shared" si="10"/>
        <v>20735</v>
      </c>
      <c r="Y27" s="44"/>
      <c r="Z27" s="20"/>
      <c r="AA27" s="20"/>
      <c r="AB27" s="20"/>
      <c r="AC27" s="20"/>
      <c r="AD27" s="20"/>
      <c r="AE27" s="20"/>
      <c r="AF27" s="20"/>
      <c r="AG27" s="20"/>
      <c r="AH27" s="20"/>
      <c r="AI27" s="20"/>
    </row>
    <row r="28" spans="1:35" x14ac:dyDescent="0.25">
      <c r="O28" s="20"/>
      <c r="P28" s="44"/>
      <c r="Q28" s="42">
        <v>602408</v>
      </c>
      <c r="R28" s="42">
        <v>48896</v>
      </c>
      <c r="S28" s="42">
        <v>553512</v>
      </c>
      <c r="T28" s="42"/>
      <c r="U28" s="42">
        <v>32006</v>
      </c>
      <c r="V28" s="42">
        <v>2288</v>
      </c>
      <c r="W28" s="42">
        <v>29718</v>
      </c>
      <c r="X28" s="42"/>
      <c r="Y28" s="44"/>
      <c r="Z28" s="20"/>
      <c r="AA28" s="20"/>
      <c r="AB28" s="20"/>
      <c r="AC28" s="20"/>
      <c r="AD28" s="20"/>
      <c r="AE28" s="20"/>
      <c r="AF28" s="20"/>
      <c r="AG28" s="20"/>
      <c r="AH28" s="20"/>
      <c r="AI28" s="20"/>
    </row>
    <row r="29" spans="1:35" x14ac:dyDescent="0.25">
      <c r="O29" s="20"/>
      <c r="P29" s="44"/>
      <c r="Q29" s="43">
        <f t="shared" ref="Q29:W29" si="11">SUM(Q27:Q28)</f>
        <v>868251</v>
      </c>
      <c r="R29" s="43">
        <f t="shared" si="11"/>
        <v>112875</v>
      </c>
      <c r="S29" s="43">
        <f t="shared" si="11"/>
        <v>582526</v>
      </c>
      <c r="T29" s="43">
        <f t="shared" si="11"/>
        <v>172850</v>
      </c>
      <c r="U29" s="43">
        <f t="shared" si="11"/>
        <v>72693</v>
      </c>
      <c r="V29" s="43">
        <f t="shared" si="11"/>
        <v>13643</v>
      </c>
      <c r="W29" s="43">
        <f t="shared" si="11"/>
        <v>38315</v>
      </c>
      <c r="X29" s="43">
        <v>20735</v>
      </c>
      <c r="Y29" s="44"/>
      <c r="Z29" s="20"/>
      <c r="AA29" s="20"/>
      <c r="AB29" s="20"/>
      <c r="AC29" s="20"/>
      <c r="AD29" s="20"/>
      <c r="AE29" s="20"/>
      <c r="AF29" s="20"/>
      <c r="AG29" s="20"/>
      <c r="AH29" s="20"/>
      <c r="AI29" s="20"/>
    </row>
    <row r="30" spans="1:35" x14ac:dyDescent="0.25">
      <c r="O30" s="20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20"/>
      <c r="AA30" s="20"/>
      <c r="AB30" s="20"/>
      <c r="AC30" s="20"/>
      <c r="AD30" s="20"/>
      <c r="AE30" s="20"/>
      <c r="AF30" s="20"/>
      <c r="AG30" s="20"/>
      <c r="AH30" s="20"/>
      <c r="AI30" s="20"/>
    </row>
    <row r="31" spans="1:35" x14ac:dyDescent="0.25">
      <c r="O31" s="20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20"/>
      <c r="AA31" s="20"/>
      <c r="AB31" s="20"/>
      <c r="AC31" s="20"/>
      <c r="AD31" s="20"/>
      <c r="AE31" s="20"/>
      <c r="AF31" s="20"/>
      <c r="AG31" s="20"/>
      <c r="AH31" s="20"/>
      <c r="AI31" s="20"/>
    </row>
    <row r="32" spans="1:35" x14ac:dyDescent="0.25">
      <c r="O32" s="20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20"/>
      <c r="AA32" s="20"/>
      <c r="AB32" s="20"/>
      <c r="AC32" s="20"/>
      <c r="AD32" s="20"/>
      <c r="AE32" s="20"/>
      <c r="AF32" s="20"/>
      <c r="AG32" s="20"/>
      <c r="AH32" s="20"/>
      <c r="AI32" s="20"/>
    </row>
    <row r="33" spans="15:35" x14ac:dyDescent="0.25">
      <c r="O33" s="20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20"/>
      <c r="AA33" s="20"/>
      <c r="AB33" s="20"/>
      <c r="AC33" s="20"/>
      <c r="AD33" s="20"/>
      <c r="AE33" s="20"/>
      <c r="AF33" s="20"/>
      <c r="AG33" s="20"/>
      <c r="AH33" s="20"/>
      <c r="AI33" s="20"/>
    </row>
    <row r="34" spans="15:35" x14ac:dyDescent="0.25">
      <c r="O34" s="20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20"/>
      <c r="AA34" s="20"/>
      <c r="AB34" s="20"/>
      <c r="AC34" s="20"/>
      <c r="AD34" s="20"/>
      <c r="AE34" s="20"/>
      <c r="AF34" s="20"/>
      <c r="AG34" s="20"/>
      <c r="AH34" s="20"/>
      <c r="AI34" s="20"/>
    </row>
    <row r="35" spans="15:35" x14ac:dyDescent="0.25">
      <c r="O35" s="20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20"/>
      <c r="AA35" s="20"/>
      <c r="AB35" s="20"/>
      <c r="AC35" s="20"/>
      <c r="AD35" s="20"/>
      <c r="AE35" s="20"/>
      <c r="AF35" s="20"/>
      <c r="AG35" s="20"/>
      <c r="AH35" s="20"/>
      <c r="AI35" s="20"/>
    </row>
    <row r="36" spans="15:35" x14ac:dyDescent="0.25">
      <c r="O36" s="20"/>
      <c r="P36" s="44"/>
      <c r="Q36" s="44"/>
      <c r="R36" s="44"/>
      <c r="S36" s="44"/>
      <c r="T36" s="44"/>
      <c r="U36" s="44"/>
      <c r="V36" s="44"/>
      <c r="W36" s="44"/>
      <c r="X36" s="44"/>
      <c r="Y36" s="44"/>
    </row>
    <row r="37" spans="15:35" x14ac:dyDescent="0.25">
      <c r="O37" s="20"/>
      <c r="P37" s="44"/>
      <c r="Q37" s="44"/>
      <c r="R37" s="44"/>
      <c r="S37" s="44"/>
      <c r="T37" s="44"/>
      <c r="U37" s="44"/>
      <c r="V37" s="44"/>
      <c r="W37" s="44"/>
      <c r="X37" s="44"/>
      <c r="Y37" s="44"/>
    </row>
    <row r="38" spans="15:35" x14ac:dyDescent="0.25">
      <c r="O38" s="20"/>
      <c r="P38" s="20"/>
      <c r="Q38" s="20"/>
      <c r="R38" s="20"/>
      <c r="S38" s="20"/>
      <c r="T38" s="20"/>
      <c r="U38" s="20"/>
    </row>
    <row r="39" spans="15:35" x14ac:dyDescent="0.25">
      <c r="O39" s="20"/>
      <c r="P39" s="20"/>
      <c r="Q39" s="20"/>
      <c r="R39" s="20"/>
      <c r="S39" s="20"/>
      <c r="T39" s="20"/>
      <c r="U39" s="20"/>
    </row>
    <row r="40" spans="15:35" x14ac:dyDescent="0.25">
      <c r="O40" s="20"/>
      <c r="P40" s="20"/>
      <c r="Q40" s="20"/>
      <c r="R40" s="20"/>
      <c r="S40" s="20"/>
      <c r="T40" s="20"/>
      <c r="U40" s="20"/>
    </row>
    <row r="41" spans="15:35" x14ac:dyDescent="0.25">
      <c r="O41" s="20"/>
      <c r="P41" s="20"/>
      <c r="Q41" s="20"/>
      <c r="R41" s="20"/>
      <c r="S41" s="20"/>
      <c r="T41" s="20"/>
      <c r="U41" s="20"/>
    </row>
    <row r="42" spans="15:35" x14ac:dyDescent="0.25">
      <c r="O42" s="20"/>
      <c r="P42" s="20"/>
      <c r="Q42" s="20"/>
      <c r="R42" s="20"/>
      <c r="S42" s="20"/>
      <c r="T42" s="20"/>
      <c r="U42" s="20"/>
    </row>
    <row r="43" spans="15:35" x14ac:dyDescent="0.25">
      <c r="O43" s="20"/>
      <c r="P43" s="20"/>
      <c r="Q43" s="20"/>
      <c r="R43" s="20"/>
      <c r="S43" s="20"/>
      <c r="T43" s="20"/>
      <c r="U43" s="20"/>
    </row>
    <row r="44" spans="15:35" x14ac:dyDescent="0.25">
      <c r="O44" s="20"/>
      <c r="P44" s="20"/>
      <c r="Q44" s="20"/>
      <c r="R44" s="20"/>
      <c r="S44" s="20"/>
      <c r="T44" s="20"/>
      <c r="U44" s="20"/>
    </row>
    <row r="45" spans="15:35" x14ac:dyDescent="0.25">
      <c r="O45" s="20"/>
      <c r="P45" s="20"/>
      <c r="Q45" s="20"/>
      <c r="R45" s="20"/>
      <c r="S45" s="20"/>
      <c r="T45" s="20"/>
      <c r="U45" s="20"/>
    </row>
    <row r="46" spans="15:35" x14ac:dyDescent="0.25">
      <c r="O46" s="20"/>
      <c r="P46" s="20"/>
      <c r="Q46" s="20"/>
      <c r="R46" s="20"/>
      <c r="S46" s="20"/>
      <c r="T46" s="20"/>
      <c r="U46" s="20"/>
    </row>
    <row r="47" spans="15:35" x14ac:dyDescent="0.25">
      <c r="O47" s="20"/>
      <c r="P47" s="20"/>
      <c r="Q47" s="20"/>
      <c r="R47" s="20"/>
      <c r="S47" s="20"/>
      <c r="T47" s="20"/>
      <c r="U47" s="20"/>
    </row>
    <row r="48" spans="15:35" x14ac:dyDescent="0.25">
      <c r="O48" s="20"/>
      <c r="P48" s="20"/>
      <c r="Q48" s="20"/>
      <c r="R48" s="20"/>
      <c r="S48" s="20"/>
      <c r="T48" s="20"/>
      <c r="U48" s="20"/>
    </row>
    <row r="49" spans="15:21" x14ac:dyDescent="0.25">
      <c r="O49" s="20"/>
      <c r="P49" s="20"/>
      <c r="Q49" s="20"/>
      <c r="R49" s="20"/>
      <c r="S49" s="20"/>
      <c r="T49" s="20"/>
      <c r="U49" s="20"/>
    </row>
    <row r="50" spans="15:21" x14ac:dyDescent="0.25">
      <c r="O50" s="20"/>
      <c r="P50" s="20"/>
      <c r="Q50" s="20"/>
      <c r="R50" s="20"/>
      <c r="S50" s="20"/>
      <c r="T50" s="20"/>
      <c r="U50" s="20"/>
    </row>
    <row r="51" spans="15:21" x14ac:dyDescent="0.25">
      <c r="O51" s="20"/>
      <c r="P51" s="20"/>
      <c r="Q51" s="20"/>
      <c r="R51" s="20"/>
      <c r="S51" s="20"/>
      <c r="T51" s="20"/>
      <c r="U51" s="20"/>
    </row>
    <row r="52" spans="15:21" x14ac:dyDescent="0.25">
      <c r="O52" s="20"/>
      <c r="P52" s="20"/>
      <c r="Q52" s="20"/>
      <c r="R52" s="20"/>
      <c r="S52" s="20"/>
      <c r="T52" s="20"/>
      <c r="U52" s="20"/>
    </row>
    <row r="53" spans="15:21" x14ac:dyDescent="0.25">
      <c r="O53" s="20"/>
      <c r="P53" s="20"/>
      <c r="Q53" s="20"/>
      <c r="R53" s="20"/>
      <c r="S53" s="20"/>
      <c r="T53" s="20"/>
      <c r="U53" s="20"/>
    </row>
    <row r="54" spans="15:21" x14ac:dyDescent="0.25">
      <c r="O54" s="20"/>
      <c r="P54" s="20"/>
      <c r="Q54" s="20"/>
      <c r="R54" s="20"/>
      <c r="S54" s="20"/>
      <c r="T54" s="20"/>
      <c r="U54" s="20"/>
    </row>
    <row r="55" spans="15:21" x14ac:dyDescent="0.25">
      <c r="O55" s="20"/>
      <c r="P55" s="20"/>
      <c r="Q55" s="20"/>
      <c r="R55" s="20"/>
      <c r="S55" s="20"/>
      <c r="T55" s="20"/>
      <c r="U55" s="20"/>
    </row>
    <row r="56" spans="15:21" x14ac:dyDescent="0.25">
      <c r="O56" s="20"/>
      <c r="P56" s="20"/>
      <c r="Q56" s="20"/>
      <c r="R56" s="20"/>
      <c r="S56" s="20"/>
      <c r="T56" s="20"/>
      <c r="U56" s="20"/>
    </row>
  </sheetData>
  <sortState ref="A19:E28">
    <sortCondition descending="1" ref="C37"/>
  </sortState>
  <mergeCells count="11">
    <mergeCell ref="A15:B15"/>
    <mergeCell ref="A17:B17"/>
    <mergeCell ref="A2:N2"/>
    <mergeCell ref="A3:N3"/>
    <mergeCell ref="A5:A7"/>
    <mergeCell ref="C5:H5"/>
    <mergeCell ref="I5:K5"/>
    <mergeCell ref="L5:N5"/>
    <mergeCell ref="F6:H6"/>
    <mergeCell ref="I6:K6"/>
    <mergeCell ref="L6:N6"/>
  </mergeCells>
  <conditionalFormatting sqref="G8:G15 G17 I8:J17 L8:L17">
    <cfRule type="cellIs" dxfId="4" priority="24" stopIfTrue="1" operator="lessThan">
      <formula>0</formula>
    </cfRule>
  </conditionalFormatting>
  <conditionalFormatting sqref="Q20:Q28">
    <cfRule type="cellIs" dxfId="3" priority="4" stopIfTrue="1" operator="lessThan">
      <formula>0</formula>
    </cfRule>
  </conditionalFormatting>
  <conditionalFormatting sqref="R20:R25 R27">
    <cfRule type="cellIs" dxfId="2" priority="3" stopIfTrue="1" operator="lessThan">
      <formula>0</formula>
    </cfRule>
  </conditionalFormatting>
  <conditionalFormatting sqref="S22 S20 S26:S28">
    <cfRule type="cellIs" dxfId="1" priority="2" stopIfTrue="1" operator="lessThan">
      <formula>0</formula>
    </cfRule>
  </conditionalFormatting>
  <conditionalFormatting sqref="T20:T2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19"/>
  <sheetViews>
    <sheetView workbookViewId="0">
      <selection activeCell="S18" sqref="S18"/>
    </sheetView>
  </sheetViews>
  <sheetFormatPr defaultRowHeight="15" x14ac:dyDescent="0.25"/>
  <cols>
    <col min="2" max="2" width="14.140625" customWidth="1"/>
  </cols>
  <sheetData>
    <row r="2" spans="2:22" x14ac:dyDescent="0.25">
      <c r="C2" s="70" t="s">
        <v>32</v>
      </c>
      <c r="D2" s="70"/>
      <c r="E2" s="70"/>
      <c r="F2" s="70"/>
      <c r="G2" s="70" t="s">
        <v>33</v>
      </c>
      <c r="H2" s="70"/>
      <c r="I2" s="70"/>
      <c r="J2" s="70"/>
      <c r="K2" s="70" t="s">
        <v>34</v>
      </c>
      <c r="L2" s="70"/>
      <c r="M2" s="70"/>
      <c r="O2" s="18" t="s">
        <v>35</v>
      </c>
      <c r="P2" s="18"/>
      <c r="S2" t="s">
        <v>36</v>
      </c>
    </row>
    <row r="3" spans="2:22" x14ac:dyDescent="0.25">
      <c r="B3" t="s">
        <v>11</v>
      </c>
      <c r="C3">
        <v>51561</v>
      </c>
      <c r="D3">
        <v>37100</v>
      </c>
      <c r="E3">
        <v>14461</v>
      </c>
      <c r="G3">
        <v>151825</v>
      </c>
      <c r="H3">
        <v>87043</v>
      </c>
      <c r="I3">
        <v>64782</v>
      </c>
      <c r="K3">
        <v>9130</v>
      </c>
      <c r="L3">
        <v>4927</v>
      </c>
      <c r="M3">
        <v>4203</v>
      </c>
      <c r="O3">
        <v>8230</v>
      </c>
      <c r="P3">
        <v>5332</v>
      </c>
      <c r="Q3">
        <v>2898</v>
      </c>
      <c r="S3">
        <v>790</v>
      </c>
      <c r="T3">
        <v>621</v>
      </c>
      <c r="U3">
        <v>169</v>
      </c>
    </row>
    <row r="4" spans="2:22" x14ac:dyDescent="0.25">
      <c r="B4" t="s">
        <v>12</v>
      </c>
      <c r="C4">
        <v>26097</v>
      </c>
      <c r="D4">
        <v>0</v>
      </c>
      <c r="E4">
        <v>2288</v>
      </c>
      <c r="F4">
        <v>23809</v>
      </c>
      <c r="G4">
        <v>358564</v>
      </c>
      <c r="H4">
        <v>103639</v>
      </c>
      <c r="I4">
        <v>41213</v>
      </c>
      <c r="J4">
        <v>213712</v>
      </c>
      <c r="K4">
        <v>11700</v>
      </c>
      <c r="L4">
        <v>2547</v>
      </c>
      <c r="M4">
        <v>1198</v>
      </c>
      <c r="N4">
        <v>7955</v>
      </c>
      <c r="O4">
        <v>13677</v>
      </c>
      <c r="P4">
        <v>6472</v>
      </c>
      <c r="Q4">
        <v>1305</v>
      </c>
      <c r="R4">
        <v>5900</v>
      </c>
      <c r="S4">
        <v>3007</v>
      </c>
      <c r="T4">
        <v>2756</v>
      </c>
      <c r="U4">
        <v>60</v>
      </c>
      <c r="V4">
        <v>191</v>
      </c>
    </row>
    <row r="5" spans="2:22" x14ac:dyDescent="0.25">
      <c r="B5" t="s">
        <v>13</v>
      </c>
      <c r="C5">
        <v>19601</v>
      </c>
      <c r="D5">
        <v>10914</v>
      </c>
      <c r="E5">
        <v>1527</v>
      </c>
      <c r="F5">
        <v>7160</v>
      </c>
      <c r="G5">
        <v>165303</v>
      </c>
      <c r="H5">
        <v>119778</v>
      </c>
      <c r="I5">
        <v>21156</v>
      </c>
      <c r="J5">
        <v>24369</v>
      </c>
      <c r="K5">
        <v>4612</v>
      </c>
      <c r="L5">
        <v>2978</v>
      </c>
      <c r="M5">
        <v>418</v>
      </c>
      <c r="N5">
        <v>1216</v>
      </c>
      <c r="O5">
        <v>6859</v>
      </c>
      <c r="P5">
        <v>4864</v>
      </c>
      <c r="Q5">
        <v>950</v>
      </c>
      <c r="R5">
        <v>1045</v>
      </c>
      <c r="S5">
        <v>2870</v>
      </c>
      <c r="T5">
        <v>2831</v>
      </c>
      <c r="U5">
        <v>10</v>
      </c>
      <c r="V5">
        <v>29</v>
      </c>
    </row>
    <row r="6" spans="2:22" x14ac:dyDescent="0.25">
      <c r="B6" t="s">
        <v>14</v>
      </c>
      <c r="C6">
        <v>19124</v>
      </c>
      <c r="D6">
        <v>3737</v>
      </c>
      <c r="E6">
        <v>1217</v>
      </c>
      <c r="F6">
        <v>14170</v>
      </c>
      <c r="G6">
        <v>197523</v>
      </c>
      <c r="H6">
        <v>62178</v>
      </c>
      <c r="I6">
        <v>18381</v>
      </c>
      <c r="J6">
        <v>116964</v>
      </c>
      <c r="K6">
        <v>6497</v>
      </c>
      <c r="L6">
        <v>1317</v>
      </c>
      <c r="M6">
        <v>583</v>
      </c>
      <c r="N6">
        <v>4597</v>
      </c>
      <c r="O6">
        <v>6035</v>
      </c>
      <c r="P6">
        <v>1853</v>
      </c>
      <c r="Q6">
        <v>485</v>
      </c>
      <c r="R6">
        <v>3697</v>
      </c>
      <c r="S6">
        <v>4650</v>
      </c>
      <c r="T6">
        <v>4458</v>
      </c>
      <c r="U6">
        <v>28</v>
      </c>
      <c r="V6">
        <v>164</v>
      </c>
    </row>
    <row r="7" spans="2:22" x14ac:dyDescent="0.25">
      <c r="B7" t="s">
        <v>15</v>
      </c>
      <c r="C7">
        <v>21761</v>
      </c>
      <c r="D7">
        <v>8187</v>
      </c>
      <c r="F7">
        <v>13574</v>
      </c>
      <c r="G7">
        <v>177907</v>
      </c>
      <c r="H7">
        <v>64259</v>
      </c>
      <c r="J7">
        <v>113648</v>
      </c>
      <c r="K7">
        <v>8912</v>
      </c>
      <c r="L7">
        <v>2625</v>
      </c>
      <c r="N7">
        <v>6287</v>
      </c>
      <c r="O7">
        <v>7632</v>
      </c>
      <c r="P7">
        <v>3152</v>
      </c>
      <c r="R7">
        <v>4480</v>
      </c>
      <c r="S7">
        <v>2144</v>
      </c>
      <c r="T7">
        <v>1701</v>
      </c>
      <c r="V7">
        <v>443</v>
      </c>
    </row>
    <row r="8" spans="2:22" x14ac:dyDescent="0.25">
      <c r="C8" s="19">
        <f>SUM(C3:C7)</f>
        <v>138144</v>
      </c>
      <c r="D8" s="19">
        <f>SUM(D3:D7)</f>
        <v>59938</v>
      </c>
      <c r="E8" s="19">
        <f t="shared" ref="E8:V8" si="0">SUM(E3:E7)</f>
        <v>19493</v>
      </c>
      <c r="F8" s="19">
        <f t="shared" si="0"/>
        <v>58713</v>
      </c>
      <c r="G8" s="19">
        <f t="shared" si="0"/>
        <v>1051122</v>
      </c>
      <c r="H8" s="19">
        <f t="shared" si="0"/>
        <v>436897</v>
      </c>
      <c r="I8" s="19">
        <f t="shared" si="0"/>
        <v>145532</v>
      </c>
      <c r="J8" s="19">
        <f t="shared" si="0"/>
        <v>468693</v>
      </c>
      <c r="K8" s="19">
        <f t="shared" si="0"/>
        <v>40851</v>
      </c>
      <c r="L8" s="19">
        <f t="shared" si="0"/>
        <v>14394</v>
      </c>
      <c r="M8" s="19">
        <f t="shared" si="0"/>
        <v>6402</v>
      </c>
      <c r="N8" s="19">
        <f t="shared" si="0"/>
        <v>20055</v>
      </c>
      <c r="O8" s="19">
        <f t="shared" si="0"/>
        <v>42433</v>
      </c>
      <c r="P8" s="19">
        <f t="shared" si="0"/>
        <v>21673</v>
      </c>
      <c r="Q8" s="19">
        <f t="shared" si="0"/>
        <v>5638</v>
      </c>
      <c r="R8" s="19">
        <f t="shared" si="0"/>
        <v>15122</v>
      </c>
      <c r="S8" s="19">
        <f t="shared" si="0"/>
        <v>13461</v>
      </c>
      <c r="T8" s="19">
        <f t="shared" si="0"/>
        <v>12367</v>
      </c>
      <c r="U8" s="19">
        <f t="shared" si="0"/>
        <v>267</v>
      </c>
      <c r="V8" s="19">
        <f t="shared" si="0"/>
        <v>827</v>
      </c>
    </row>
    <row r="9" spans="2:22" x14ac:dyDescent="0.25">
      <c r="B9" t="s">
        <v>18</v>
      </c>
      <c r="C9">
        <v>23721</v>
      </c>
      <c r="D9">
        <v>11258</v>
      </c>
      <c r="E9">
        <v>4521</v>
      </c>
      <c r="F9">
        <v>7942</v>
      </c>
      <c r="G9">
        <v>168321</v>
      </c>
      <c r="H9">
        <v>56996</v>
      </c>
      <c r="I9">
        <v>29095</v>
      </c>
      <c r="J9">
        <v>82230</v>
      </c>
      <c r="K9">
        <v>10143</v>
      </c>
      <c r="L9">
        <v>3136</v>
      </c>
      <c r="M9">
        <v>1595</v>
      </c>
      <c r="N9">
        <v>5412</v>
      </c>
      <c r="O9">
        <v>8097</v>
      </c>
      <c r="P9">
        <v>3973</v>
      </c>
      <c r="Q9">
        <v>2059</v>
      </c>
      <c r="R9">
        <v>2065</v>
      </c>
      <c r="S9">
        <v>1757</v>
      </c>
      <c r="T9">
        <v>1365</v>
      </c>
      <c r="U9">
        <v>151</v>
      </c>
      <c r="V9">
        <v>241</v>
      </c>
    </row>
    <row r="10" spans="2:22" x14ac:dyDescent="0.25">
      <c r="B10" t="s">
        <v>19</v>
      </c>
      <c r="C10">
        <v>31289</v>
      </c>
      <c r="D10">
        <v>6609</v>
      </c>
      <c r="E10">
        <v>4163</v>
      </c>
      <c r="F10">
        <v>20517</v>
      </c>
      <c r="G10">
        <v>250489</v>
      </c>
      <c r="H10">
        <v>45641</v>
      </c>
      <c r="I10">
        <v>37287</v>
      </c>
      <c r="J10">
        <v>167561</v>
      </c>
      <c r="K10">
        <v>10689</v>
      </c>
      <c r="L10">
        <v>1811</v>
      </c>
      <c r="M10">
        <v>1661</v>
      </c>
      <c r="N10">
        <v>7217</v>
      </c>
      <c r="O10">
        <v>7737</v>
      </c>
      <c r="P10">
        <v>1699</v>
      </c>
      <c r="Q10">
        <v>1265</v>
      </c>
      <c r="R10">
        <v>4773</v>
      </c>
      <c r="S10">
        <v>623</v>
      </c>
      <c r="T10">
        <v>173</v>
      </c>
      <c r="U10">
        <v>112</v>
      </c>
      <c r="V10">
        <v>338</v>
      </c>
    </row>
    <row r="11" spans="2:22" x14ac:dyDescent="0.25">
      <c r="B11" t="s">
        <v>20</v>
      </c>
      <c r="C11">
        <v>15563</v>
      </c>
      <c r="D11">
        <v>5692</v>
      </c>
      <c r="F11">
        <v>9871</v>
      </c>
      <c r="G11">
        <v>116773</v>
      </c>
      <c r="H11">
        <v>40487</v>
      </c>
      <c r="J11">
        <v>76286</v>
      </c>
      <c r="K11">
        <v>5784</v>
      </c>
      <c r="L11">
        <v>1859</v>
      </c>
      <c r="N11">
        <v>3900</v>
      </c>
      <c r="O11">
        <v>3417</v>
      </c>
      <c r="P11">
        <v>1707</v>
      </c>
      <c r="R11">
        <v>1355</v>
      </c>
      <c r="S11">
        <v>679</v>
      </c>
      <c r="T11">
        <v>562</v>
      </c>
      <c r="V11">
        <v>117</v>
      </c>
    </row>
    <row r="12" spans="2:22" x14ac:dyDescent="0.25">
      <c r="B12" t="s">
        <v>21</v>
      </c>
      <c r="C12">
        <v>23893</v>
      </c>
      <c r="D12">
        <v>4262</v>
      </c>
      <c r="E12">
        <v>10437</v>
      </c>
      <c r="F12">
        <v>9194</v>
      </c>
      <c r="G12">
        <v>194124</v>
      </c>
      <c r="H12">
        <v>46524</v>
      </c>
      <c r="I12">
        <v>63045</v>
      </c>
      <c r="J12">
        <v>84555</v>
      </c>
      <c r="K12">
        <v>9166</v>
      </c>
      <c r="L12">
        <v>1889</v>
      </c>
      <c r="M12">
        <v>2555</v>
      </c>
      <c r="N12">
        <v>4722</v>
      </c>
      <c r="O12">
        <v>6519</v>
      </c>
      <c r="P12">
        <v>1381</v>
      </c>
      <c r="Q12">
        <v>2580</v>
      </c>
      <c r="R12">
        <v>2558</v>
      </c>
      <c r="S12">
        <v>286</v>
      </c>
      <c r="T12">
        <v>146</v>
      </c>
      <c r="U12">
        <v>90</v>
      </c>
      <c r="V12">
        <v>50</v>
      </c>
    </row>
    <row r="13" spans="2:22" x14ac:dyDescent="0.25">
      <c r="B13" t="s">
        <v>22</v>
      </c>
      <c r="C13">
        <v>32513</v>
      </c>
      <c r="D13">
        <v>4298</v>
      </c>
      <c r="E13">
        <v>12212</v>
      </c>
      <c r="F13">
        <v>16003</v>
      </c>
      <c r="G13">
        <v>215400</v>
      </c>
      <c r="H13">
        <v>57406</v>
      </c>
      <c r="I13">
        <v>63564</v>
      </c>
      <c r="J13">
        <v>94430</v>
      </c>
      <c r="K13">
        <v>8285</v>
      </c>
      <c r="L13">
        <v>1509</v>
      </c>
      <c r="M13">
        <v>1824</v>
      </c>
      <c r="N13">
        <v>4952</v>
      </c>
      <c r="O13">
        <v>8951</v>
      </c>
      <c r="P13">
        <v>1862</v>
      </c>
      <c r="Q13">
        <v>3499</v>
      </c>
      <c r="R13">
        <v>3590</v>
      </c>
      <c r="S13">
        <v>1524</v>
      </c>
      <c r="T13">
        <v>514</v>
      </c>
      <c r="U13">
        <v>322</v>
      </c>
      <c r="V13">
        <v>688</v>
      </c>
    </row>
    <row r="14" spans="2:22" x14ac:dyDescent="0.25">
      <c r="B14" t="s">
        <v>23</v>
      </c>
      <c r="C14">
        <v>34408</v>
      </c>
      <c r="D14">
        <v>20591</v>
      </c>
      <c r="F14">
        <v>13817</v>
      </c>
      <c r="G14">
        <v>195628</v>
      </c>
      <c r="H14">
        <v>68751</v>
      </c>
      <c r="J14">
        <v>126877</v>
      </c>
      <c r="K14">
        <v>10661</v>
      </c>
      <c r="L14">
        <v>2728</v>
      </c>
      <c r="N14">
        <v>7933</v>
      </c>
      <c r="O14">
        <v>8472</v>
      </c>
      <c r="P14">
        <v>4018</v>
      </c>
      <c r="R14">
        <v>4454</v>
      </c>
      <c r="S14">
        <v>2940</v>
      </c>
      <c r="T14">
        <v>1817</v>
      </c>
      <c r="V14">
        <v>1123</v>
      </c>
    </row>
    <row r="15" spans="2:22" x14ac:dyDescent="0.25">
      <c r="B15" t="s">
        <v>25</v>
      </c>
      <c r="C15">
        <v>96564</v>
      </c>
      <c r="D15">
        <v>5982</v>
      </c>
      <c r="E15">
        <v>4613</v>
      </c>
      <c r="F15">
        <v>85969</v>
      </c>
      <c r="G15">
        <v>350656</v>
      </c>
      <c r="H15">
        <v>39214</v>
      </c>
      <c r="I15">
        <v>27663</v>
      </c>
      <c r="J15">
        <v>283779</v>
      </c>
      <c r="K15">
        <v>17410</v>
      </c>
      <c r="L15">
        <v>2221</v>
      </c>
      <c r="M15">
        <v>1843</v>
      </c>
      <c r="N15">
        <v>13346</v>
      </c>
      <c r="O15">
        <v>9341</v>
      </c>
      <c r="P15">
        <v>1380</v>
      </c>
      <c r="Q15">
        <v>1231</v>
      </c>
      <c r="R15">
        <v>6730</v>
      </c>
      <c r="S15">
        <v>969</v>
      </c>
      <c r="T15">
        <v>181</v>
      </c>
      <c r="U15">
        <v>120</v>
      </c>
      <c r="V15">
        <v>668</v>
      </c>
    </row>
    <row r="16" spans="2:22" x14ac:dyDescent="0.25">
      <c r="B16" t="s">
        <v>24</v>
      </c>
      <c r="C16">
        <v>547542</v>
      </c>
      <c r="D16">
        <v>121278</v>
      </c>
      <c r="E16">
        <v>426264</v>
      </c>
      <c r="G16">
        <v>480037</v>
      </c>
      <c r="H16">
        <v>81837</v>
      </c>
      <c r="I16">
        <v>398200</v>
      </c>
      <c r="K16">
        <v>29349</v>
      </c>
      <c r="L16">
        <v>3610</v>
      </c>
      <c r="M16">
        <v>25739</v>
      </c>
      <c r="O16">
        <v>54440</v>
      </c>
      <c r="P16">
        <v>5027</v>
      </c>
      <c r="Q16">
        <v>49413</v>
      </c>
      <c r="S16">
        <v>18460</v>
      </c>
      <c r="T16">
        <v>18184</v>
      </c>
      <c r="U16">
        <v>276</v>
      </c>
    </row>
    <row r="18" spans="2:22" x14ac:dyDescent="0.25">
      <c r="B18" t="s">
        <v>37</v>
      </c>
      <c r="C18">
        <f>SUM(C9:C15)</f>
        <v>257951</v>
      </c>
      <c r="D18">
        <f t="shared" ref="D18:V18" si="1">SUM(D9:D15)</f>
        <v>58692</v>
      </c>
      <c r="E18">
        <f t="shared" si="1"/>
        <v>35946</v>
      </c>
      <c r="F18">
        <f t="shared" si="1"/>
        <v>163313</v>
      </c>
      <c r="G18">
        <f t="shared" si="1"/>
        <v>1491391</v>
      </c>
      <c r="H18">
        <f t="shared" si="1"/>
        <v>355019</v>
      </c>
      <c r="I18">
        <f t="shared" si="1"/>
        <v>220654</v>
      </c>
      <c r="J18">
        <f t="shared" si="1"/>
        <v>915718</v>
      </c>
      <c r="K18">
        <f t="shared" si="1"/>
        <v>72138</v>
      </c>
      <c r="L18">
        <f t="shared" si="1"/>
        <v>15153</v>
      </c>
      <c r="M18">
        <f t="shared" si="1"/>
        <v>9478</v>
      </c>
      <c r="N18">
        <f t="shared" si="1"/>
        <v>47482</v>
      </c>
      <c r="O18">
        <f t="shared" si="1"/>
        <v>52534</v>
      </c>
      <c r="P18">
        <f t="shared" si="1"/>
        <v>16020</v>
      </c>
      <c r="Q18">
        <f t="shared" si="1"/>
        <v>10634</v>
      </c>
      <c r="R18">
        <f t="shared" si="1"/>
        <v>25525</v>
      </c>
      <c r="S18">
        <f t="shared" si="1"/>
        <v>8778</v>
      </c>
      <c r="T18">
        <f t="shared" si="1"/>
        <v>4758</v>
      </c>
      <c r="U18">
        <f t="shared" si="1"/>
        <v>795</v>
      </c>
      <c r="V18">
        <f t="shared" si="1"/>
        <v>3225</v>
      </c>
    </row>
    <row r="19" spans="2:22" x14ac:dyDescent="0.25">
      <c r="B19" t="s">
        <v>38</v>
      </c>
      <c r="C19">
        <f>SUM(C9:C16)</f>
        <v>805493</v>
      </c>
      <c r="D19">
        <f t="shared" ref="D19:V19" si="2">SUM(D9:D16)</f>
        <v>179970</v>
      </c>
      <c r="E19">
        <f t="shared" si="2"/>
        <v>462210</v>
      </c>
      <c r="F19">
        <f t="shared" si="2"/>
        <v>163313</v>
      </c>
      <c r="G19">
        <f t="shared" si="2"/>
        <v>1971428</v>
      </c>
      <c r="H19">
        <f t="shared" si="2"/>
        <v>436856</v>
      </c>
      <c r="I19">
        <f t="shared" si="2"/>
        <v>618854</v>
      </c>
      <c r="J19">
        <f t="shared" si="2"/>
        <v>915718</v>
      </c>
      <c r="K19">
        <f t="shared" si="2"/>
        <v>101487</v>
      </c>
      <c r="L19">
        <f t="shared" si="2"/>
        <v>18763</v>
      </c>
      <c r="M19">
        <f t="shared" si="2"/>
        <v>35217</v>
      </c>
      <c r="N19">
        <f t="shared" si="2"/>
        <v>47482</v>
      </c>
      <c r="O19">
        <f t="shared" si="2"/>
        <v>106974</v>
      </c>
      <c r="P19">
        <f t="shared" si="2"/>
        <v>21047</v>
      </c>
      <c r="Q19">
        <f t="shared" si="2"/>
        <v>60047</v>
      </c>
      <c r="R19">
        <f t="shared" si="2"/>
        <v>25525</v>
      </c>
      <c r="S19">
        <f t="shared" si="2"/>
        <v>27238</v>
      </c>
      <c r="T19">
        <f t="shared" si="2"/>
        <v>22942</v>
      </c>
      <c r="U19">
        <f t="shared" si="2"/>
        <v>1071</v>
      </c>
      <c r="V19">
        <f t="shared" si="2"/>
        <v>3225</v>
      </c>
    </row>
  </sheetData>
  <mergeCells count="3">
    <mergeCell ref="C2:F2"/>
    <mergeCell ref="G2:J2"/>
    <mergeCell ref="K2:M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6"/>
  <sheetViews>
    <sheetView workbookViewId="0">
      <selection activeCell="N10" sqref="N10"/>
    </sheetView>
  </sheetViews>
  <sheetFormatPr defaultRowHeight="15" x14ac:dyDescent="0.25"/>
  <sheetData>
    <row r="1" spans="1:3" x14ac:dyDescent="0.25">
      <c r="B1" t="s">
        <v>28</v>
      </c>
      <c r="C1" t="s">
        <v>29</v>
      </c>
    </row>
    <row r="2" spans="1:3" x14ac:dyDescent="0.25">
      <c r="A2" s="6" t="s">
        <v>14</v>
      </c>
      <c r="B2">
        <v>11.73</v>
      </c>
      <c r="C2">
        <v>37.81</v>
      </c>
    </row>
    <row r="3" spans="1:3" x14ac:dyDescent="0.25">
      <c r="A3" s="6" t="s">
        <v>12</v>
      </c>
      <c r="B3">
        <v>13.89</v>
      </c>
      <c r="C3">
        <v>26.85</v>
      </c>
    </row>
    <row r="4" spans="1:3" ht="25.5" x14ac:dyDescent="0.25">
      <c r="A4" s="6" t="s">
        <v>13</v>
      </c>
      <c r="B4">
        <v>7.92</v>
      </c>
      <c r="C4">
        <v>23.89</v>
      </c>
    </row>
    <row r="5" spans="1:3" x14ac:dyDescent="0.25">
      <c r="A5" s="6" t="s">
        <v>15</v>
      </c>
      <c r="B5">
        <v>7.77</v>
      </c>
      <c r="C5">
        <v>21.36</v>
      </c>
    </row>
    <row r="6" spans="1:3" ht="25.5" x14ac:dyDescent="0.25">
      <c r="A6" s="5" t="s">
        <v>11</v>
      </c>
      <c r="B6">
        <v>2.71</v>
      </c>
      <c r="C6">
        <v>17.86</v>
      </c>
    </row>
    <row r="8" spans="1:3" ht="25.5" x14ac:dyDescent="0.25">
      <c r="A8" s="5" t="s">
        <v>11</v>
      </c>
      <c r="B8">
        <v>0.15</v>
      </c>
    </row>
    <row r="9" spans="1:3" ht="25.5" x14ac:dyDescent="0.25">
      <c r="A9" s="6" t="s">
        <v>13</v>
      </c>
      <c r="B9">
        <v>0.25</v>
      </c>
    </row>
    <row r="10" spans="1:3" x14ac:dyDescent="0.25">
      <c r="A10" s="6" t="s">
        <v>15</v>
      </c>
      <c r="B10">
        <v>0.34</v>
      </c>
    </row>
    <row r="11" spans="1:3" x14ac:dyDescent="0.25">
      <c r="A11" s="6" t="s">
        <v>12</v>
      </c>
      <c r="B11">
        <v>0.43</v>
      </c>
    </row>
    <row r="12" spans="1:3" x14ac:dyDescent="0.25">
      <c r="A12" s="6" t="s">
        <v>14</v>
      </c>
      <c r="B12">
        <v>0.47</v>
      </c>
    </row>
    <row r="13" spans="1:3" x14ac:dyDescent="0.25">
      <c r="B13" t="s">
        <v>29</v>
      </c>
      <c r="C13" t="s">
        <v>28</v>
      </c>
    </row>
    <row r="14" spans="1:3" x14ac:dyDescent="0.25">
      <c r="A14" s="6" t="s">
        <v>14</v>
      </c>
      <c r="B14">
        <v>37.81</v>
      </c>
      <c r="C14">
        <v>11.73</v>
      </c>
    </row>
    <row r="15" spans="1:3" x14ac:dyDescent="0.25">
      <c r="A15" s="6" t="s">
        <v>12</v>
      </c>
      <c r="B15">
        <v>26.85</v>
      </c>
      <c r="C15">
        <v>13.89</v>
      </c>
    </row>
    <row r="16" spans="1:3" ht="25.5" x14ac:dyDescent="0.25">
      <c r="A16" s="6" t="s">
        <v>13</v>
      </c>
      <c r="B16">
        <v>23.89</v>
      </c>
      <c r="C16">
        <v>7.92</v>
      </c>
    </row>
    <row r="17" spans="1:3" x14ac:dyDescent="0.25">
      <c r="A17" s="6" t="s">
        <v>15</v>
      </c>
      <c r="B17">
        <v>21.36</v>
      </c>
      <c r="C17">
        <v>7.77</v>
      </c>
    </row>
    <row r="18" spans="1:3" ht="25.5" x14ac:dyDescent="0.25">
      <c r="A18" s="5" t="s">
        <v>11</v>
      </c>
      <c r="B18">
        <v>17.86</v>
      </c>
      <c r="C18">
        <v>2.71</v>
      </c>
    </row>
    <row r="28" spans="1:3" x14ac:dyDescent="0.25">
      <c r="A28" s="17"/>
      <c r="B28" t="s">
        <v>30</v>
      </c>
      <c r="C28" t="s">
        <v>31</v>
      </c>
    </row>
    <row r="29" spans="1:3" x14ac:dyDescent="0.25">
      <c r="A29" s="10" t="s">
        <v>20</v>
      </c>
      <c r="B29">
        <v>8.33</v>
      </c>
      <c r="C29">
        <v>28.6</v>
      </c>
    </row>
    <row r="30" spans="1:3" ht="25.5" x14ac:dyDescent="0.25">
      <c r="A30" s="10" t="s">
        <v>19</v>
      </c>
      <c r="B30">
        <v>8.1</v>
      </c>
      <c r="C30">
        <v>28.26</v>
      </c>
    </row>
    <row r="31" spans="1:3" ht="25.5" x14ac:dyDescent="0.25">
      <c r="A31" s="10" t="s">
        <v>21</v>
      </c>
      <c r="B31">
        <v>7.65</v>
      </c>
      <c r="C31">
        <v>21.94</v>
      </c>
    </row>
    <row r="32" spans="1:3" x14ac:dyDescent="0.25">
      <c r="A32" s="10" t="s">
        <v>22</v>
      </c>
      <c r="B32">
        <v>6.83</v>
      </c>
      <c r="C32">
        <v>24.83</v>
      </c>
    </row>
    <row r="33" spans="1:3" ht="25.5" x14ac:dyDescent="0.25">
      <c r="A33" s="9" t="s">
        <v>18</v>
      </c>
      <c r="B33">
        <v>6.56</v>
      </c>
      <c r="C33">
        <v>19.97</v>
      </c>
    </row>
    <row r="34" spans="1:3" x14ac:dyDescent="0.25">
      <c r="A34" s="10" t="s">
        <v>23</v>
      </c>
      <c r="B34">
        <v>5.74</v>
      </c>
      <c r="C34">
        <v>25.11</v>
      </c>
    </row>
    <row r="35" spans="1:3" ht="25.5" x14ac:dyDescent="0.25">
      <c r="A35" s="10" t="s">
        <v>25</v>
      </c>
      <c r="B35">
        <v>3.37</v>
      </c>
      <c r="C35">
        <v>33.520000000000003</v>
      </c>
    </row>
    <row r="36" spans="1:3" ht="25.5" x14ac:dyDescent="0.25">
      <c r="A36" s="15" t="s">
        <v>24</v>
      </c>
      <c r="B36" s="16">
        <v>1</v>
      </c>
      <c r="C36">
        <v>10.46</v>
      </c>
    </row>
    <row r="39" spans="1:3" x14ac:dyDescent="0.25">
      <c r="A39" s="17"/>
      <c r="B39" t="s">
        <v>29</v>
      </c>
      <c r="C39" t="s">
        <v>28</v>
      </c>
    </row>
    <row r="40" spans="1:3" ht="25.5" x14ac:dyDescent="0.25">
      <c r="A40" s="10" t="s">
        <v>24</v>
      </c>
      <c r="B40">
        <v>10.46</v>
      </c>
      <c r="C40" s="16">
        <v>1</v>
      </c>
    </row>
    <row r="41" spans="1:3" ht="25.5" x14ac:dyDescent="0.25">
      <c r="A41" s="10" t="s">
        <v>25</v>
      </c>
      <c r="B41">
        <v>33.520000000000003</v>
      </c>
      <c r="C41">
        <v>3.37</v>
      </c>
    </row>
    <row r="42" spans="1:3" x14ac:dyDescent="0.25">
      <c r="A42" s="10" t="s">
        <v>23</v>
      </c>
      <c r="B42">
        <v>25.11</v>
      </c>
      <c r="C42">
        <v>5.74</v>
      </c>
    </row>
    <row r="43" spans="1:3" ht="25.5" x14ac:dyDescent="0.25">
      <c r="A43" s="9" t="s">
        <v>18</v>
      </c>
      <c r="B43">
        <v>19.97</v>
      </c>
      <c r="C43">
        <v>6.56</v>
      </c>
    </row>
    <row r="44" spans="1:3" x14ac:dyDescent="0.25">
      <c r="A44" s="10" t="s">
        <v>22</v>
      </c>
      <c r="B44">
        <v>24.83</v>
      </c>
      <c r="C44">
        <v>6.83</v>
      </c>
    </row>
    <row r="45" spans="1:3" ht="25.5" x14ac:dyDescent="0.25">
      <c r="A45" s="10" t="s">
        <v>21</v>
      </c>
      <c r="B45">
        <v>21.94</v>
      </c>
      <c r="C45">
        <v>7.65</v>
      </c>
    </row>
    <row r="46" spans="1:3" ht="25.5" x14ac:dyDescent="0.25">
      <c r="A46" s="10" t="s">
        <v>19</v>
      </c>
      <c r="B46">
        <v>28.26</v>
      </c>
      <c r="C46">
        <v>8.1</v>
      </c>
    </row>
    <row r="47" spans="1:3" x14ac:dyDescent="0.25">
      <c r="A47" s="15" t="s">
        <v>20</v>
      </c>
      <c r="B47">
        <v>28.6</v>
      </c>
      <c r="C47">
        <v>8.33</v>
      </c>
    </row>
    <row r="49" spans="1:2" ht="25.5" x14ac:dyDescent="0.25">
      <c r="A49" s="10" t="s">
        <v>24</v>
      </c>
      <c r="B49">
        <v>0.06</v>
      </c>
    </row>
    <row r="50" spans="1:2" ht="25.5" x14ac:dyDescent="0.25">
      <c r="A50" s="10" t="s">
        <v>25</v>
      </c>
      <c r="B50">
        <v>0.21</v>
      </c>
    </row>
    <row r="51" spans="1:2" x14ac:dyDescent="0.25">
      <c r="A51" s="10" t="s">
        <v>22</v>
      </c>
      <c r="B51">
        <v>0.24</v>
      </c>
    </row>
    <row r="52" spans="1:2" x14ac:dyDescent="0.25">
      <c r="A52" s="10" t="s">
        <v>23</v>
      </c>
      <c r="B52">
        <v>0.24</v>
      </c>
    </row>
    <row r="53" spans="1:2" ht="25.5" x14ac:dyDescent="0.25">
      <c r="A53" s="10" t="s">
        <v>19</v>
      </c>
      <c r="B53">
        <v>0.27</v>
      </c>
    </row>
    <row r="54" spans="1:2" ht="25.5" x14ac:dyDescent="0.25">
      <c r="A54" s="10" t="s">
        <v>21</v>
      </c>
      <c r="B54">
        <v>0.35</v>
      </c>
    </row>
    <row r="55" spans="1:2" ht="25.5" x14ac:dyDescent="0.25">
      <c r="A55" s="9" t="s">
        <v>18</v>
      </c>
      <c r="B55">
        <v>0.43</v>
      </c>
    </row>
    <row r="56" spans="1:2" x14ac:dyDescent="0.25">
      <c r="A56" s="15" t="s">
        <v>20</v>
      </c>
      <c r="B56">
        <v>0.44</v>
      </c>
    </row>
  </sheetData>
  <sortState ref="A1:C6">
    <sortCondition descending="1" ref="C1:C6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Alytaus</vt:lpstr>
      <vt:lpstr>Vilniaus</vt:lpstr>
      <vt:lpstr>Sheet1</vt:lpstr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Paliukaitė</dc:creator>
  <cp:lastModifiedBy>Audrutė Sadeckienė</cp:lastModifiedBy>
  <cp:lastPrinted>2025-09-09T11:27:43Z</cp:lastPrinted>
  <dcterms:created xsi:type="dcterms:W3CDTF">2014-01-10T05:26:18Z</dcterms:created>
  <dcterms:modified xsi:type="dcterms:W3CDTF">2025-09-18T08:48:58Z</dcterms:modified>
</cp:coreProperties>
</file>