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480" yWindow="495" windowWidth="18195" windowHeight="11340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W12" i="1" l="1"/>
  <c r="W17" i="2"/>
  <c r="V17" i="2"/>
  <c r="X15" i="2" l="1"/>
  <c r="W15" i="2"/>
  <c r="V15" i="2"/>
  <c r="U17" i="2"/>
  <c r="U15" i="2"/>
  <c r="V12" i="1" l="1"/>
  <c r="K15" i="2" l="1"/>
  <c r="R14" i="2" l="1"/>
  <c r="L15" i="2" l="1"/>
  <c r="L13" i="1" l="1"/>
  <c r="P13" i="1" l="1"/>
  <c r="R11" i="2" l="1"/>
  <c r="C27" i="3" l="1"/>
  <c r="K13" i="1"/>
  <c r="R16" i="2" l="1"/>
  <c r="Q15" i="2"/>
  <c r="Q17" i="2" s="1"/>
  <c r="R10" i="2" l="1"/>
  <c r="R8" i="2"/>
  <c r="O13" i="1" l="1"/>
  <c r="O15" i="2" l="1"/>
  <c r="O17" i="2" s="1"/>
  <c r="N15" i="2"/>
  <c r="N17" i="2" s="1"/>
  <c r="M15" i="2"/>
  <c r="M17" i="2" s="1"/>
  <c r="L17" i="2"/>
  <c r="K17" i="2"/>
  <c r="N13" i="1"/>
  <c r="M13" i="1"/>
  <c r="R9" i="2" l="1"/>
  <c r="R12" i="2"/>
  <c r="R13" i="2"/>
  <c r="R9" i="1"/>
  <c r="R10" i="1"/>
  <c r="R11" i="1"/>
  <c r="R12" i="1"/>
  <c r="R8" i="1"/>
  <c r="Q13" i="1"/>
  <c r="R13" i="1" s="1"/>
  <c r="P15" i="2"/>
  <c r="P17" i="2" s="1"/>
  <c r="R17" i="2" l="1"/>
  <c r="R15" i="2"/>
  <c r="I15" i="2"/>
  <c r="I17" i="2" s="1"/>
  <c r="G15" i="2"/>
  <c r="G17" i="2" s="1"/>
  <c r="E15" i="2"/>
  <c r="E17" i="2" s="1"/>
  <c r="C15" i="2"/>
  <c r="C17" i="2" s="1"/>
  <c r="I13" i="1"/>
  <c r="G13" i="1"/>
  <c r="E13" i="1"/>
  <c r="C13" i="1"/>
</calcChain>
</file>

<file path=xl/sharedStrings.xml><?xml version="1.0" encoding="utf-8"?>
<sst xmlns="http://schemas.openxmlformats.org/spreadsheetml/2006/main" count="143" uniqueCount="61">
  <si>
    <t>Eil. Nr.</t>
  </si>
  <si>
    <t>Savivaldybių viešosios bibliotekos</t>
  </si>
  <si>
    <t>Nurašyta dokumentų</t>
  </si>
  <si>
    <t>Nurašymo priežastys</t>
  </si>
  <si>
    <t>Gauties ir nurašymo</t>
  </si>
  <si>
    <t>Iš viso</t>
  </si>
  <si>
    <t>VB</t>
  </si>
  <si>
    <t>Miesto f.</t>
  </si>
  <si>
    <t>Kaimo f.</t>
  </si>
  <si>
    <t>Fiz. vnt.</t>
  </si>
  <si>
    <t>Pav.</t>
  </si>
  <si>
    <t>Gauta</t>
  </si>
  <si>
    <t>Nurašyta</t>
  </si>
  <si>
    <t>Skirtumas</t>
  </si>
  <si>
    <t>(fiz. vnt.)</t>
  </si>
  <si>
    <t>gauta</t>
  </si>
  <si>
    <t>nuraš.</t>
  </si>
  <si>
    <t>Alytaus m.</t>
  </si>
  <si>
    <t>x</t>
  </si>
  <si>
    <t>Alytaus r.</t>
  </si>
  <si>
    <t>Druskininkai</t>
  </si>
  <si>
    <t>Lazdijai</t>
  </si>
  <si>
    <t>Varėna</t>
  </si>
  <si>
    <t>Iš viso:</t>
  </si>
  <si>
    <t>*Vidutinis pavadinimų skaičius vienoje SVB.</t>
  </si>
  <si>
    <t>nuraš</t>
  </si>
  <si>
    <t>Elektrėnai</t>
  </si>
  <si>
    <t>Šalčininkai</t>
  </si>
  <si>
    <t>n.d.</t>
  </si>
  <si>
    <t>Širvintos</t>
  </si>
  <si>
    <t>Švenčionys</t>
  </si>
  <si>
    <t>Trakai</t>
  </si>
  <si>
    <t>Ukmergė</t>
  </si>
  <si>
    <t>Vilniaus r.</t>
  </si>
  <si>
    <t>Vilniaus m.</t>
  </si>
  <si>
    <t>Susidėvėję</t>
  </si>
  <si>
    <t>Nepaklausūs</t>
  </si>
  <si>
    <t>Skaity</t>
  </si>
  <si>
    <t>Kita</t>
  </si>
  <si>
    <t>2.10. ALYTAUS APSKRITIES SAVIVALDYBIŲ VIEŠŲJŲ BIBLIOTEKŲ DOKUMENTŲ NURAŠYMAS 2024 M.</t>
  </si>
  <si>
    <t>2.10. VILNIAUS APSKRITIES SAVIVALDYBIŲ VIEŠŲJŲ BIBLIOTEKŲ DOKUMENTŲ NURAŠYMAS 2024 m.</t>
  </si>
  <si>
    <t>2024 m. palyginimas</t>
  </si>
  <si>
    <t>3088*</t>
  </si>
  <si>
    <t>847*</t>
  </si>
  <si>
    <t>688*</t>
  </si>
  <si>
    <t>2215*</t>
  </si>
  <si>
    <t>Nusidėvėjo fiziškai arba funkciškai (technologiškai)</t>
  </si>
  <si>
    <t>Turinio požiūriu tapo neaktualūs</t>
  </si>
  <si>
    <t>Vartotojų sugadinti ir (ar) prarasti</t>
  </si>
  <si>
    <t>Perduoti kitoms bibliotekoms</t>
  </si>
  <si>
    <t>Dėl kitų priežasčių prarasti dokumentai</t>
  </si>
  <si>
    <t>9577*</t>
  </si>
  <si>
    <t>9638*</t>
  </si>
  <si>
    <t>1638*</t>
  </si>
  <si>
    <t>1295*</t>
  </si>
  <si>
    <t>1525*</t>
  </si>
  <si>
    <t>2634*</t>
  </si>
  <si>
    <t>8567*</t>
  </si>
  <si>
    <t>KF</t>
  </si>
  <si>
    <t>SVB</t>
  </si>
  <si>
    <t>Gauties ir nurašymo 2024 m. palyginimas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</si>
</sst>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.0\ _€_-;\-* #,##0.0\ _€_-;_-* &quot;-&quot;??\ _€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9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0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1E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0" fillId="2" borderId="0" xfId="0" applyNumberFormat="1" applyFill="1"/>
    <xf numFmtId="0" fontId="2" fillId="3" borderId="1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6" fillId="3" borderId="11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11" fillId="2" borderId="0" xfId="0" applyFont="1" applyFill="1"/>
    <xf numFmtId="9" fontId="0" fillId="0" borderId="0" xfId="0" applyNumberFormat="1"/>
    <xf numFmtId="164" fontId="0" fillId="0" borderId="0" xfId="0" applyNumberFormat="1"/>
    <xf numFmtId="0" fontId="13" fillId="2" borderId="0" xfId="0" applyFont="1" applyFill="1"/>
    <xf numFmtId="0" fontId="6" fillId="3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/>
    </xf>
    <xf numFmtId="1" fontId="7" fillId="4" borderId="11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 vertical="top" wrapText="1"/>
    </xf>
    <xf numFmtId="1" fontId="13" fillId="2" borderId="0" xfId="0" applyNumberFormat="1" applyFont="1" applyFill="1"/>
    <xf numFmtId="2" fontId="13" fillId="2" borderId="0" xfId="0" applyNumberFormat="1" applyFont="1" applyFill="1"/>
    <xf numFmtId="0" fontId="4" fillId="2" borderId="0" xfId="0" applyFont="1" applyFill="1" applyAlignment="1">
      <alignment horizontal="center"/>
    </xf>
    <xf numFmtId="43" fontId="13" fillId="2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0" fontId="0" fillId="2" borderId="0" xfId="0" applyFont="1" applyFill="1"/>
    <xf numFmtId="1" fontId="0" fillId="2" borderId="0" xfId="0" applyNumberFormat="1" applyFont="1" applyFill="1"/>
    <xf numFmtId="0" fontId="15" fillId="2" borderId="0" xfId="0" applyFont="1" applyFill="1"/>
    <xf numFmtId="164" fontId="15" fillId="2" borderId="0" xfId="0" applyNumberFormat="1" applyFont="1" applyFill="1"/>
    <xf numFmtId="0" fontId="16" fillId="2" borderId="0" xfId="0" applyFont="1" applyFill="1" applyBorder="1" applyAlignment="1">
      <alignment horizontal="center"/>
    </xf>
    <xf numFmtId="0" fontId="14" fillId="2" borderId="0" xfId="0" applyFont="1" applyFill="1"/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" fontId="15" fillId="2" borderId="0" xfId="0" applyNumberFormat="1" applyFont="1" applyFill="1"/>
    <xf numFmtId="1" fontId="17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right" vertical="center"/>
    </xf>
    <xf numFmtId="167" fontId="15" fillId="2" borderId="0" xfId="1" applyNumberFormat="1" applyFont="1" applyFill="1" applyAlignment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/>
    <xf numFmtId="166" fontId="15" fillId="2" borderId="0" xfId="0" applyNumberFormat="1" applyFont="1" applyFill="1"/>
    <xf numFmtId="0" fontId="6" fillId="3" borderId="1" xfId="0" applyFont="1" applyFill="1" applyBorder="1" applyAlignment="1">
      <alignment vertical="top" wrapText="1"/>
    </xf>
    <xf numFmtId="1" fontId="6" fillId="3" borderId="1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right"/>
    </xf>
    <xf numFmtId="0" fontId="8" fillId="4" borderId="11" xfId="0" applyFont="1" applyFill="1" applyBorder="1" applyAlignment="1"/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/>
    <xf numFmtId="0" fontId="7" fillId="4" borderId="11" xfId="0" applyFont="1" applyFill="1" applyBorder="1" applyAlignment="1">
      <alignment horizontal="right" vertical="top" wrapText="1"/>
    </xf>
    <xf numFmtId="0" fontId="6" fillId="5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7EF"/>
      <color rgb="FFFEF1E6"/>
      <color rgb="FFFDFDFD"/>
      <color rgb="FF990000"/>
      <color rgb="FFD32603"/>
      <color rgb="FFFCFCFC"/>
      <color rgb="FFFFFFFF"/>
      <color rgb="FFC6605E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bibliotekų dokumentų nurašymo priežastys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277777777777782E-2"/>
          <c:y val="0.25917213473315837"/>
          <c:w val="0.85833333333333339"/>
          <c:h val="0.63063721201516465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53-4AC7-BF4C-E3B2326CE758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53-4AC7-BF4C-E3B2326CE758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53-4AC7-BF4C-E3B2326CE758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53-4AC7-BF4C-E3B2326CE758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53-4AC7-BF4C-E3B2326CE758}"/>
              </c:ext>
            </c:extLst>
          </c:dPt>
          <c:dLbls>
            <c:dLbl>
              <c:idx val="0"/>
              <c:layout>
                <c:manualLayout>
                  <c:x val="0.25468931921716936"/>
                  <c:y val="-0.24083916593759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74779328256708"/>
                      <c:h val="0.300494535946226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C53-4AC7-BF4C-E3B2326CE758}"/>
                </c:ext>
              </c:extLst>
            </c:dLbl>
            <c:dLbl>
              <c:idx val="1"/>
              <c:layout>
                <c:manualLayout>
                  <c:x val="-0.27821896761802228"/>
                  <c:y val="-2.59184323589459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53-4AC7-BF4C-E3B2326CE758}"/>
                </c:ext>
              </c:extLst>
            </c:dLbl>
            <c:dLbl>
              <c:idx val="2"/>
              <c:layout>
                <c:manualLayout>
                  <c:x val="-1.0470314904715794E-16"/>
                  <c:y val="-0.3064820209656715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53-4AC7-BF4C-E3B2326CE758}"/>
                </c:ext>
              </c:extLst>
            </c:dLbl>
            <c:dLbl>
              <c:idx val="3"/>
              <c:layout>
                <c:manualLayout>
                  <c:x val="-1.2703928976717633E-3"/>
                  <c:y val="-0.1024086719057161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53-4AC7-BF4C-E3B2326CE758}"/>
                </c:ext>
              </c:extLst>
            </c:dLbl>
            <c:dLbl>
              <c:idx val="4"/>
              <c:layout>
                <c:manualLayout>
                  <c:x val="-0.13623516395664365"/>
                  <c:y val="0.1277158862335796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20070364027144"/>
                      <c:h val="0.162686753636781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C53-4AC7-BF4C-E3B2326CE7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Alytaus!$K$5:$O$7</c:f>
              <c:strCache>
                <c:ptCount val="5"/>
                <c:pt idx="0">
                  <c:v>Nusidėvėjo fiziškai arba funkciškai (technologiškai)</c:v>
                </c:pt>
                <c:pt idx="1">
                  <c:v>Turinio požiūriu tapo neaktualūs</c:v>
                </c:pt>
                <c:pt idx="2">
                  <c:v>Vartotojų sugadinti ir (ar) prarasti</c:v>
                </c:pt>
                <c:pt idx="3">
                  <c:v>Perduoti kitoms bibliotekoms</c:v>
                </c:pt>
                <c:pt idx="4">
                  <c:v>Dėl kitų priežasčių prarasti dokumentai</c:v>
                </c:pt>
              </c:strCache>
            </c:strRef>
          </c:cat>
          <c:val>
            <c:numRef>
              <c:f>(Alytaus!$K$13,Alytaus!$L$13,Alytaus!$M$13,Alytaus!$N$13,Alytaus!$O$13)</c:f>
              <c:numCache>
                <c:formatCode>General</c:formatCode>
                <c:ptCount val="5"/>
                <c:pt idx="0">
                  <c:v>31032</c:v>
                </c:pt>
                <c:pt idx="1">
                  <c:v>12962</c:v>
                </c:pt>
                <c:pt idx="2">
                  <c:v>293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53-4AC7-BF4C-E3B2326CE7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bibliotekų dokumentų gauties ir nurašymo palyginimas, tūks. fiz. vnt.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v>Gauta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(Alytaus!$B$10,Alytaus!$B$11,Alytaus!$B$12,Alytaus!$B$8,Alytaus!$B$9)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(Alytaus!$S$10,Alytaus!$S$11,Alytaus!$S$12,Alytaus!$S$8,Alytaus!$S$9)</c:f>
              <c:numCache>
                <c:formatCode>0.0</c:formatCode>
                <c:ptCount val="5"/>
                <c:pt idx="0" formatCode="#\ ##0.0">
                  <c:v>5.3</c:v>
                </c:pt>
                <c:pt idx="1">
                  <c:v>5.7</c:v>
                </c:pt>
                <c:pt idx="2">
                  <c:v>6.7</c:v>
                </c:pt>
                <c:pt idx="3">
                  <c:v>8.1999999999999993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B-419F-8777-41129AA86521}"/>
            </c:ext>
          </c:extLst>
        </c:ser>
        <c:ser>
          <c:idx val="1"/>
          <c:order val="1"/>
          <c:tx>
            <c:v>Nurašyta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(Alytaus!$B$10,Alytaus!$B$11,Alytaus!$B$12,Alytaus!$B$8,Alytaus!$B$9)</c:f>
              <c:strCache>
                <c:ptCount val="5"/>
                <c:pt idx="0">
                  <c:v>Druskininkai</c:v>
                </c:pt>
                <c:pt idx="1">
                  <c:v>Lazdijai</c:v>
                </c:pt>
                <c:pt idx="2">
                  <c:v>Varėna</c:v>
                </c:pt>
                <c:pt idx="3">
                  <c:v>Alytaus m.</c:v>
                </c:pt>
                <c:pt idx="4">
                  <c:v>Alytaus r.</c:v>
                </c:pt>
              </c:strCache>
            </c:strRef>
          </c:cat>
          <c:val>
            <c:numRef>
              <c:f>(Alytaus!$T$10,Alytaus!$T$11,Alytaus!$T$12,Alytaus!$T$8,Alytaus!$T$9)</c:f>
              <c:numCache>
                <c:formatCode>General</c:formatCode>
                <c:ptCount val="5"/>
                <c:pt idx="0">
                  <c:v>4.5</c:v>
                </c:pt>
                <c:pt idx="1">
                  <c:v>11.1</c:v>
                </c:pt>
                <c:pt idx="2">
                  <c:v>12.3</c:v>
                </c:pt>
                <c:pt idx="3" formatCode="_-* #\ ##0.0\ _€_-;\-* #\ ##0.0\ _€_-;_-* &quot;-&quot;??\ _€_-;_-@_-">
                  <c:v>7.6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B-419F-8777-41129AA865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84523648"/>
        <c:axId val="84529920"/>
        <c:axId val="0"/>
      </c:bar3DChart>
      <c:catAx>
        <c:axId val="8452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529920"/>
        <c:crosses val="autoZero"/>
        <c:auto val="1"/>
        <c:lblAlgn val="ctr"/>
        <c:lblOffset val="100"/>
        <c:noMultiLvlLbl val="0"/>
      </c:catAx>
      <c:valAx>
        <c:axId val="845299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8452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bibliotekų dokumentų nurašymo priežastys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0929135032714965E-4"/>
          <c:y val="2.888576660861469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565354039564E-3"/>
          <c:y val="0.26684216250004283"/>
          <c:w val="0.79060694184975688"/>
          <c:h val="0.655648320309810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99-4ECD-ABEE-A0E233DBF982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99-4ECD-ABEE-A0E233DBF98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4EB5-45F2-8F80-D5598453DD94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EB5-45F2-8F80-D5598453DD94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4EB5-45F2-8F80-D5598453DD94}"/>
              </c:ext>
            </c:extLst>
          </c:dPt>
          <c:dLbls>
            <c:dLbl>
              <c:idx val="2"/>
              <c:layout>
                <c:manualLayout>
                  <c:x val="9.5493377054838846E-2"/>
                  <c:y val="-0.6149694954932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EB5-45F2-8F80-D5598453DD94}"/>
                </c:ext>
              </c:extLst>
            </c:dLbl>
            <c:dLbl>
              <c:idx val="3"/>
              <c:layout>
                <c:manualLayout>
                  <c:x val="0.13077311867060315"/>
                  <c:y val="-0.291997902472534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EB5-45F2-8F80-D5598453DD94}"/>
                </c:ext>
              </c:extLst>
            </c:dLbl>
            <c:dLbl>
              <c:idx val="4"/>
              <c:layout>
                <c:manualLayout>
                  <c:x val="0.15552121957640966"/>
                  <c:y val="-1.7257342952923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EB5-45F2-8F80-D5598453D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Vilniaus!$K$5:$O$5</c:f>
              <c:strCache>
                <c:ptCount val="5"/>
                <c:pt idx="0">
                  <c:v>Nusidėvėjo fiziškai arba funkciškai (technologiškai)</c:v>
                </c:pt>
                <c:pt idx="1">
                  <c:v>Turinio požiūriu tapo neaktualūs</c:v>
                </c:pt>
                <c:pt idx="2">
                  <c:v>Vartotojų sugadinti ir (ar) prarasti</c:v>
                </c:pt>
                <c:pt idx="3">
                  <c:v>Perduoti kitoms bibliotekoms</c:v>
                </c:pt>
                <c:pt idx="4">
                  <c:v>Dėl kitų priežasčių prarasti dokumentai</c:v>
                </c:pt>
              </c:strCache>
            </c:strRef>
          </c:cat>
          <c:val>
            <c:numRef>
              <c:f>Vilniaus!$K$17:$O$17</c:f>
              <c:numCache>
                <c:formatCode>0</c:formatCode>
                <c:ptCount val="5"/>
                <c:pt idx="0">
                  <c:v>75901</c:v>
                </c:pt>
                <c:pt idx="1">
                  <c:v>51069</c:v>
                </c:pt>
                <c:pt idx="2">
                  <c:v>528</c:v>
                </c:pt>
                <c:pt idx="3">
                  <c:v>2016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B5-45F2-8F80-D5598453DD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bibliotekų dokumentų gauties ir nurašymo palyginimas, tūks. fiz. vnt.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917313736365317"/>
          <c:y val="3.7430002947244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347416300178342"/>
          <c:y val="0.19399824510980229"/>
          <c:w val="0.79458837133327831"/>
          <c:h val="0.70521190223102204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Gauta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(Vilniaus!$B$10,Vilniaus!$B$9,Vilniaus!$B$13,Vilniaus!$B$11,Vilniaus!$B$12,Vilniaus!$B$8,Vilniaus!$B$14,Vilniaus!$B$16)</c:f>
              <c:strCache>
                <c:ptCount val="8"/>
                <c:pt idx="0">
                  <c:v>Širvintos</c:v>
                </c:pt>
                <c:pt idx="1">
                  <c:v>Šalčininkai</c:v>
                </c:pt>
                <c:pt idx="2">
                  <c:v>Ukmergė</c:v>
                </c:pt>
                <c:pt idx="3">
                  <c:v>Švenčionys</c:v>
                </c:pt>
                <c:pt idx="4">
                  <c:v>Trakai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(Vilniaus!$S$10,Vilniaus!$S$9,Vilniaus!$S$13,Vilniaus!$S$11,Vilniaus!$S$12,Vilniaus!$S$8,Vilniaus!$S$14,Vilniaus!$S$16)</c:f>
              <c:numCache>
                <c:formatCode>0.0</c:formatCode>
                <c:ptCount val="8"/>
                <c:pt idx="0">
                  <c:v>4.7</c:v>
                </c:pt>
                <c:pt idx="1">
                  <c:v>10.7</c:v>
                </c:pt>
                <c:pt idx="2">
                  <c:v>6.3</c:v>
                </c:pt>
                <c:pt idx="3">
                  <c:v>5.2</c:v>
                </c:pt>
                <c:pt idx="4">
                  <c:v>7.6</c:v>
                </c:pt>
                <c:pt idx="5">
                  <c:v>8.8000000000000007</c:v>
                </c:pt>
                <c:pt idx="6">
                  <c:v>15.4</c:v>
                </c:pt>
                <c:pt idx="7" formatCode="General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3-42DB-A3D5-822E2A5092A7}"/>
            </c:ext>
          </c:extLst>
        </c:ser>
        <c:ser>
          <c:idx val="1"/>
          <c:order val="1"/>
          <c:tx>
            <c:v>Nurašyta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(Vilniaus!$B$10,Vilniaus!$B$9,Vilniaus!$B$13,Vilniaus!$B$11,Vilniaus!$B$12,Vilniaus!$B$8,Vilniaus!$B$14,Vilniaus!$B$16)</c:f>
              <c:strCache>
                <c:ptCount val="8"/>
                <c:pt idx="0">
                  <c:v>Širvintos</c:v>
                </c:pt>
                <c:pt idx="1">
                  <c:v>Šalčininkai</c:v>
                </c:pt>
                <c:pt idx="2">
                  <c:v>Ukmergė</c:v>
                </c:pt>
                <c:pt idx="3">
                  <c:v>Švenčionys</c:v>
                </c:pt>
                <c:pt idx="4">
                  <c:v>Trakai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(Vilniaus!$T$10,Vilniaus!$T$9,Vilniaus!$T$13,Vilniaus!$T$11,Vilniaus!$T$12,Vilniaus!$T$8,Vilniaus!$T$14,Vilniaus!$T$16)</c:f>
              <c:numCache>
                <c:formatCode>0.0</c:formatCode>
                <c:ptCount val="8"/>
                <c:pt idx="0" formatCode="General">
                  <c:v>10.5</c:v>
                </c:pt>
                <c:pt idx="1">
                  <c:v>11.9</c:v>
                </c:pt>
                <c:pt idx="2" formatCode="General">
                  <c:v>7.8</c:v>
                </c:pt>
                <c:pt idx="3" formatCode="General">
                  <c:v>24.8</c:v>
                </c:pt>
                <c:pt idx="4" formatCode="General">
                  <c:v>13.2</c:v>
                </c:pt>
                <c:pt idx="5" formatCode="General">
                  <c:v>4.3</c:v>
                </c:pt>
                <c:pt idx="6">
                  <c:v>59</c:v>
                </c:pt>
                <c:pt idx="7" formatCode="General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3-42DB-A3D5-822E2A50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01268864"/>
        <c:axId val="105714432"/>
        <c:axId val="0"/>
      </c:bar3DChart>
      <c:catAx>
        <c:axId val="10126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714432"/>
        <c:crosses val="autoZero"/>
        <c:auto val="1"/>
        <c:lblAlgn val="ctr"/>
        <c:lblOffset val="100"/>
        <c:noMultiLvlLbl val="0"/>
      </c:catAx>
      <c:valAx>
        <c:axId val="1057144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26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300" b="1" i="0" baseline="0">
                <a:solidFill>
                  <a:schemeClr val="tx1"/>
                </a:solidFill>
                <a:effectLst/>
              </a:rPr>
              <a:t>Vilniaus apskrities bibliotekų dokumentų gauties ir nurašymo palyginimas, tūks. fiz. vnt. </a:t>
            </a:r>
            <a:endParaRPr lang="lt-LT" sz="13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410115740740738"/>
          <c:y val="0.24336962962962963"/>
          <c:w val="0.77970775941230486"/>
          <c:h val="0.63108037037037024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Lapas1!$B$2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0C-4EE0-9D66-DDA94AB0E5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C-4EE0-9D66-DDA94AB0E5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C-4EE0-9D66-DDA94AB0E5D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C-4EE0-9D66-DDA94AB0E5D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C-4EE0-9D66-DDA94AB0E5D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C-4EE0-9D66-DDA94AB0E5D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C-4EE0-9D66-DDA94AB0E5D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C-4EE0-9D66-DDA94AB0E5D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Lapas1!$A$3:$A$10</c:f>
              <c:strCache>
                <c:ptCount val="8"/>
                <c:pt idx="0">
                  <c:v>Širvintos</c:v>
                </c:pt>
                <c:pt idx="1">
                  <c:v>Trakai</c:v>
                </c:pt>
                <c:pt idx="2">
                  <c:v>Šalčininkai</c:v>
                </c:pt>
                <c:pt idx="3">
                  <c:v>Ukmergė</c:v>
                </c:pt>
                <c:pt idx="4">
                  <c:v>Švenčionys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Lapas1!$B$3:$B$10</c:f>
              <c:numCache>
                <c:formatCode>General</c:formatCode>
                <c:ptCount val="8"/>
                <c:pt idx="0">
                  <c:v>7.3</c:v>
                </c:pt>
                <c:pt idx="1">
                  <c:v>8.1999999999999993</c:v>
                </c:pt>
                <c:pt idx="2">
                  <c:v>8.8000000000000007</c:v>
                </c:pt>
                <c:pt idx="3" formatCode="0.0">
                  <c:v>9</c:v>
                </c:pt>
                <c:pt idx="4">
                  <c:v>9.3000000000000007</c:v>
                </c:pt>
                <c:pt idx="5">
                  <c:v>10.3</c:v>
                </c:pt>
                <c:pt idx="6">
                  <c:v>20.2</c:v>
                </c:pt>
                <c:pt idx="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C-4EE0-9D66-DDA94AB0E5DB}"/>
            </c:ext>
          </c:extLst>
        </c:ser>
        <c:ser>
          <c:idx val="1"/>
          <c:order val="1"/>
          <c:tx>
            <c:strRef>
              <c:f>Lapas1!$C$2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0C-4EE0-9D66-DDA94AB0E5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0C-4EE0-9D66-DDA94AB0E5D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12,7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0C-4EE0-9D66-DDA94AB0E5D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0C-4EE0-9D66-DDA94AB0E5DB}"/>
                </c:ext>
              </c:extLst>
            </c:dLbl>
            <c:dLbl>
              <c:idx val="4"/>
              <c:layout>
                <c:manualLayout>
                  <c:x val="-2.0578703703703703E-2"/>
                  <c:y val="4.703703703703703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0C-4EE0-9D66-DDA94AB0E5D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0C-4EE0-9D66-DDA94AB0E5D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0C-4EE0-9D66-DDA94AB0E5D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0C-4EE0-9D66-DDA94AB0E5D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Lapas1!$A$3:$A$10</c:f>
              <c:strCache>
                <c:ptCount val="8"/>
                <c:pt idx="0">
                  <c:v>Širvintos</c:v>
                </c:pt>
                <c:pt idx="1">
                  <c:v>Trakai</c:v>
                </c:pt>
                <c:pt idx="2">
                  <c:v>Šalčininkai</c:v>
                </c:pt>
                <c:pt idx="3">
                  <c:v>Ukmergė</c:v>
                </c:pt>
                <c:pt idx="4">
                  <c:v>Švenčionys</c:v>
                </c:pt>
                <c:pt idx="5">
                  <c:v>Elektrėnai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Lapas1!$C$3:$C$10</c:f>
              <c:numCache>
                <c:formatCode>General</c:formatCode>
                <c:ptCount val="8"/>
                <c:pt idx="0">
                  <c:v>13.7</c:v>
                </c:pt>
                <c:pt idx="1">
                  <c:v>11.3</c:v>
                </c:pt>
                <c:pt idx="2">
                  <c:v>12.7</c:v>
                </c:pt>
                <c:pt idx="3">
                  <c:v>11.5</c:v>
                </c:pt>
                <c:pt idx="4">
                  <c:v>10.8</c:v>
                </c:pt>
                <c:pt idx="5">
                  <c:v>5.6</c:v>
                </c:pt>
                <c:pt idx="6">
                  <c:v>7.9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0C-4EE0-9D66-DDA94AB0E5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4356736"/>
        <c:axId val="116933376"/>
        <c:axId val="0"/>
      </c:bar3DChart>
      <c:catAx>
        <c:axId val="4435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33376"/>
        <c:crosses val="autoZero"/>
        <c:auto val="1"/>
        <c:lblAlgn val="ctr"/>
        <c:lblOffset val="100"/>
        <c:noMultiLvlLbl val="0"/>
      </c:catAx>
      <c:valAx>
        <c:axId val="116933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5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54522497704315"/>
          <c:y val="0.90737592592592597"/>
          <c:w val="0.3109093204775023"/>
          <c:h val="8.7920370370370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350" b="1" i="0" baseline="0">
                <a:solidFill>
                  <a:schemeClr val="tx1"/>
                </a:solidFill>
                <a:effectLst/>
              </a:rPr>
              <a:t>Alytaus apskrities bibliotekų dokumentų gauties ir nurašymo palyginimas, tūks. fiz. vnt. </a:t>
            </a:r>
            <a:endParaRPr lang="lt-LT" sz="135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4445138888888889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Lapas1!$B$14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Lapas1!$A$15:$A$19</c:f>
              <c:strCache>
                <c:ptCount val="5"/>
                <c:pt idx="0">
                  <c:v>Druskininkai</c:v>
                </c:pt>
                <c:pt idx="1">
                  <c:v>Varėna</c:v>
                </c:pt>
                <c:pt idx="2">
                  <c:v>Alytaus m.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Lapas1!$B$15:$B$19</c:f>
              <c:numCache>
                <c:formatCode>General</c:formatCode>
                <c:ptCount val="5"/>
                <c:pt idx="0">
                  <c:v>5.3</c:v>
                </c:pt>
                <c:pt idx="1">
                  <c:v>8.1</c:v>
                </c:pt>
                <c:pt idx="2">
                  <c:v>8.1999999999999993</c:v>
                </c:pt>
                <c:pt idx="3">
                  <c:v>9.9</c:v>
                </c:pt>
                <c:pt idx="4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D5B-B3DA-7EF0A2F9D183}"/>
            </c:ext>
          </c:extLst>
        </c:ser>
        <c:ser>
          <c:idx val="1"/>
          <c:order val="1"/>
          <c:tx>
            <c:strRef>
              <c:f>Lapas1!$C$14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Lapas1!$A$15:$A$19</c:f>
              <c:strCache>
                <c:ptCount val="5"/>
                <c:pt idx="0">
                  <c:v>Druskininkai</c:v>
                </c:pt>
                <c:pt idx="1">
                  <c:v>Varėna</c:v>
                </c:pt>
                <c:pt idx="2">
                  <c:v>Alytaus m.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Lapas1!$C$15:$C$19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10.1</c:v>
                </c:pt>
                <c:pt idx="2">
                  <c:v>5.9</c:v>
                </c:pt>
                <c:pt idx="3">
                  <c:v>15.9</c:v>
                </c:pt>
                <c:pt idx="4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B-4D5B-B3DA-7EF0A2F9D1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442752"/>
        <c:axId val="44444288"/>
        <c:axId val="0"/>
      </c:bar3DChart>
      <c:catAx>
        <c:axId val="4444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4288"/>
        <c:crosses val="autoZero"/>
        <c:auto val="1"/>
        <c:lblAlgn val="ctr"/>
        <c:lblOffset val="100"/>
        <c:noMultiLvlLbl val="0"/>
      </c:catAx>
      <c:valAx>
        <c:axId val="44444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4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Alytaus apskrities bibliotekų dokumentų nurašymo priežastys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86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88888888893E-4"/>
          <c:y val="0.31193555555555558"/>
          <c:w val="0.91104166666666664"/>
          <c:h val="0.64054703703703708"/>
        </c:manualLayout>
      </c:layout>
      <c:pie3DChart>
        <c:varyColors val="1"/>
        <c:ser>
          <c:idx val="0"/>
          <c:order val="0"/>
          <c:spPr>
            <a:ln w="0"/>
          </c:spPr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39D-42CB-BDC5-9A6BF66A84C5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39D-42CB-BDC5-9A6BF66A84C5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39D-42CB-BDC5-9A6BF66A84C5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0">
                <a:solidFill>
                  <a:schemeClr val="lt1"/>
                </a:solidFill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39D-42CB-BDC5-9A6BF66A84C5}"/>
              </c:ext>
            </c:extLst>
          </c:dPt>
          <c:dLbls>
            <c:dLbl>
              <c:idx val="0"/>
              <c:layout>
                <c:manualLayout>
                  <c:x val="9.340578703703703E-2"/>
                  <c:y val="-0.336739074074074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 sz="1000" b="1">
                        <a:solidFill>
                          <a:schemeClr val="bg1"/>
                        </a:solidFill>
                      </a:rPr>
                      <a:t>Susidėvėję, sugadinti,</a:t>
                    </a:r>
                  </a:p>
                  <a:p>
                    <a:pPr>
                      <a:defRPr b="1"/>
                    </a:pPr>
                    <a:r>
                      <a:rPr lang="lt-LT" sz="1000" b="1">
                        <a:solidFill>
                          <a:schemeClr val="bg1"/>
                        </a:solidFill>
                      </a:rPr>
                      <a:t>55,7%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40162037037039"/>
                      <c:h val="0.19278148148148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39D-42CB-BDC5-9A6BF66A84C5}"/>
                </c:ext>
              </c:extLst>
            </c:dLbl>
            <c:dLbl>
              <c:idx val="1"/>
              <c:layout>
                <c:manualLayout>
                  <c:x val="-4.7596527777777779E-2"/>
                  <c:y val="0.196684814814814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Nepaklausūs, neaktualūs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8790FD14-CFAD-4865-8C4C-01FD6EB9734C}" type="VALUE">
                      <a:rPr lang="en-US" sz="1000" b="1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175925925928"/>
                      <c:h val="0.237348888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9D-42CB-BDC5-9A6BF66A84C5}"/>
                </c:ext>
              </c:extLst>
            </c:dLbl>
            <c:dLbl>
              <c:idx val="2"/>
              <c:layout>
                <c:manualLayout>
                  <c:x val="1.8668518518518518E-2"/>
                  <c:y val="-0.14294629629629629"/>
                </c:manualLayout>
              </c:layout>
              <c:tx>
                <c:rich>
                  <a:bodyPr/>
                  <a:lstStyle/>
                  <a:p>
                    <a:r>
                      <a:rPr lang="lt-LT" sz="1000" b="1">
                        <a:solidFill>
                          <a:schemeClr val="tx1"/>
                        </a:solidFill>
                      </a:rPr>
                      <a:t>Skaitytojų</a:t>
                    </a:r>
                    <a:r>
                      <a:rPr lang="lt-LT" sz="1000" b="1" baseline="0">
                        <a:solidFill>
                          <a:schemeClr val="tx1"/>
                        </a:solidFill>
                      </a:rPr>
                      <a:t> pamesti</a:t>
                    </a:r>
                  </a:p>
                  <a:p>
                    <a:r>
                      <a:rPr lang="lt-LT" sz="1000" b="1" baseline="0">
                        <a:solidFill>
                          <a:schemeClr val="tx1"/>
                        </a:solidFill>
                      </a:rPr>
                      <a:t>1,8%</a:t>
                    </a:r>
                    <a:endParaRPr lang="lt-LT" sz="1000" b="1">
                      <a:solidFill>
                        <a:schemeClr val="tx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9D-42CB-BDC5-9A6BF66A84C5}"/>
                </c:ext>
              </c:extLst>
            </c:dLbl>
            <c:dLbl>
              <c:idx val="3"/>
              <c:layout>
                <c:manualLayout>
                  <c:x val="1.7638888888888888E-2"/>
                  <c:y val="0.264734814814814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>
                        <a:solidFill>
                          <a:schemeClr val="tx1"/>
                        </a:solidFill>
                      </a:rPr>
                      <a:t>Kitos priežastys</a:t>
                    </a:r>
                  </a:p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fld id="{E5805BF3-2EC0-4409-BE7D-C4F042F46D46}" type="VALUE">
                      <a:rPr lang="en-US" sz="1000" b="1">
                        <a:solidFill>
                          <a:schemeClr val="tx1"/>
                        </a:solidFill>
                      </a:rPr>
                      <a:pPr>
                        <a:defRPr sz="100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39D-42CB-BDC5-9A6BF66A8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Lapas1!$A$22:$A$25</c:f>
              <c:strCache>
                <c:ptCount val="4"/>
                <c:pt idx="0">
                  <c:v>Susidėvėję</c:v>
                </c:pt>
                <c:pt idx="1">
                  <c:v>Nepaklausūs</c:v>
                </c:pt>
                <c:pt idx="2">
                  <c:v>Skaity</c:v>
                </c:pt>
                <c:pt idx="3">
                  <c:v>Kita</c:v>
                </c:pt>
              </c:strCache>
            </c:strRef>
          </c:cat>
          <c:val>
            <c:numRef>
              <c:f>Lapas1!$B$22:$B$25</c:f>
              <c:numCache>
                <c:formatCode>0.0%</c:formatCode>
                <c:ptCount val="4"/>
                <c:pt idx="0" formatCode="0.00%">
                  <c:v>0.55700000000000005</c:v>
                </c:pt>
                <c:pt idx="1">
                  <c:v>0.41399999999999998</c:v>
                </c:pt>
                <c:pt idx="2" formatCode="0.00%">
                  <c:v>1.7999999999999999E-2</c:v>
                </c:pt>
                <c:pt idx="3" formatCode="0.00%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9D-42CB-BDC5-9A6BF66A8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Vilniaus apskrities bibliotekų dokumentų nurašymo priežastys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0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91-47F4-8A56-AC85AA76459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91-47F4-8A56-AC85AA764596}"/>
              </c:ext>
            </c:extLst>
          </c:dPt>
          <c:dPt>
            <c:idx val="2"/>
            <c:bubble3D val="0"/>
            <c:spPr>
              <a:solidFill>
                <a:srgbClr val="99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91-47F4-8A56-AC85AA7645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91-47F4-8A56-AC85AA764596}"/>
              </c:ext>
            </c:extLst>
          </c:dPt>
          <c:dLbls>
            <c:dLbl>
              <c:idx val="0"/>
              <c:layout>
                <c:manualLayout>
                  <c:x val="0.24244143518518518"/>
                  <c:y val="-0.16637370370370369"/>
                </c:manualLayout>
              </c:layout>
              <c:tx>
                <c:rich>
                  <a:bodyPr/>
                  <a:lstStyle/>
                  <a:p>
                    <a:r>
                      <a:rPr lang="lt-LT" sz="1100" b="1">
                        <a:solidFill>
                          <a:schemeClr val="bg1"/>
                        </a:solidFill>
                      </a:rPr>
                      <a:t>Susidėvėję,</a:t>
                    </a:r>
                    <a:r>
                      <a:rPr lang="lt-LT" sz="1100" b="1" baseline="0">
                        <a:solidFill>
                          <a:schemeClr val="bg1"/>
                        </a:solidFill>
                      </a:rPr>
                      <a:t> sugadinti</a:t>
                    </a:r>
                  </a:p>
                  <a:p>
                    <a:fld id="{B9452659-4B71-4A2E-9ACB-AE61F4523C0B}" type="VALUE">
                      <a:rPr lang="en-US" sz="1100" b="1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91-47F4-8A56-AC85AA764596}"/>
                </c:ext>
              </c:extLst>
            </c:dLbl>
            <c:dLbl>
              <c:idx val="1"/>
              <c:layout>
                <c:manualLayout>
                  <c:x val="-4.7734259259259261E-2"/>
                  <c:y val="-0.1457400000000000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Nepaklausūs,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neaktualūs</a:t>
                    </a:r>
                  </a:p>
                  <a:p>
                    <a:fld id="{60AD6287-57FE-44D2-A04E-52888BF00CA6}" type="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91-47F4-8A56-AC85AA764596}"/>
                </c:ext>
              </c:extLst>
            </c:dLbl>
            <c:dLbl>
              <c:idx val="2"/>
              <c:layout>
                <c:manualLayout>
                  <c:x val="2.6853703703703703E-2"/>
                  <c:y val="-0.16322222222222227"/>
                </c:manualLayout>
              </c:layout>
              <c:tx>
                <c:rich>
                  <a:bodyPr/>
                  <a:lstStyle/>
                  <a:p>
                    <a:r>
                      <a:rPr lang="lt-LT" sz="1000" b="1">
                        <a:solidFill>
                          <a:sysClr val="windowText" lastClr="000000"/>
                        </a:solidFill>
                      </a:rPr>
                      <a:t>Skaitytojų pamesti</a:t>
                    </a:r>
                  </a:p>
                  <a:p>
                    <a:fld id="{BF393852-57FC-4027-B851-D0B6B8038A21}" type="VALUE">
                      <a:rPr lang="en-US" sz="1000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91-47F4-8A56-AC85AA764596}"/>
                </c:ext>
              </c:extLst>
            </c:dLbl>
            <c:dLbl>
              <c:idx val="3"/>
              <c:layout>
                <c:manualLayout>
                  <c:x val="-2.0185185185185185E-4"/>
                  <c:y val="1.997370370370370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Kitos priežastys</a:t>
                    </a:r>
                  </a:p>
                  <a:p>
                    <a:fld id="{12C82525-0A33-49C2-8BCC-2A60BE0472D0}" type="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91-47F4-8A56-AC85AA764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22225" cap="flat" cmpd="sng" algn="ctr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Lapas1!$A$28:$A$31</c:f>
              <c:strCache>
                <c:ptCount val="4"/>
                <c:pt idx="0">
                  <c:v>Susidėvėję</c:v>
                </c:pt>
                <c:pt idx="1">
                  <c:v>Nepaklausūs</c:v>
                </c:pt>
                <c:pt idx="2">
                  <c:v>Skaity</c:v>
                </c:pt>
                <c:pt idx="3">
                  <c:v>Kita</c:v>
                </c:pt>
              </c:strCache>
            </c:strRef>
          </c:cat>
          <c:val>
            <c:numRef>
              <c:f>Lapas1!$B$28:$B$31</c:f>
              <c:numCache>
                <c:formatCode>0%</c:formatCode>
                <c:ptCount val="4"/>
                <c:pt idx="0">
                  <c:v>0.85</c:v>
                </c:pt>
                <c:pt idx="1">
                  <c:v>0.13</c:v>
                </c:pt>
                <c:pt idx="2">
                  <c:v>0.01</c:v>
                </c:pt>
                <c:pt idx="3" formatCode="0.0%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91-47F4-8A56-AC85AA7645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Lapas1!$B$44</c:f>
              <c:strCache>
                <c:ptCount val="1"/>
                <c:pt idx="0">
                  <c:v>Gauta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0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7-4969-979B-768C3164E8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Lapas1!$A$45:$A$52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Lapas1!$B$45:$B$52</c:f>
              <c:numCache>
                <c:formatCode>General</c:formatCode>
                <c:ptCount val="8"/>
                <c:pt idx="0">
                  <c:v>10.3</c:v>
                </c:pt>
                <c:pt idx="1">
                  <c:v>8.8000000000000007</c:v>
                </c:pt>
                <c:pt idx="2">
                  <c:v>7.3</c:v>
                </c:pt>
                <c:pt idx="3">
                  <c:v>9.3000000000000007</c:v>
                </c:pt>
                <c:pt idx="4">
                  <c:v>8.1999999999999993</c:v>
                </c:pt>
                <c:pt idx="5" formatCode="0.0">
                  <c:v>9</c:v>
                </c:pt>
                <c:pt idx="6">
                  <c:v>20.2</c:v>
                </c:pt>
                <c:pt idx="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7-4969-979B-768C3164E8C7}"/>
            </c:ext>
          </c:extLst>
        </c:ser>
        <c:ser>
          <c:idx val="1"/>
          <c:order val="1"/>
          <c:tx>
            <c:strRef>
              <c:f>Lapas1!$C$44</c:f>
              <c:strCache>
                <c:ptCount val="1"/>
                <c:pt idx="0">
                  <c:v>Nurašyta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Lapas1!$A$45:$A$52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Lapas1!$C$45:$C$52</c:f>
              <c:numCache>
                <c:formatCode>General</c:formatCode>
                <c:ptCount val="8"/>
                <c:pt idx="0">
                  <c:v>5.6</c:v>
                </c:pt>
                <c:pt idx="1">
                  <c:v>12.7</c:v>
                </c:pt>
                <c:pt idx="2">
                  <c:v>13.7</c:v>
                </c:pt>
                <c:pt idx="3">
                  <c:v>10.8</c:v>
                </c:pt>
                <c:pt idx="4">
                  <c:v>11.3</c:v>
                </c:pt>
                <c:pt idx="5">
                  <c:v>11.5</c:v>
                </c:pt>
                <c:pt idx="6" formatCode="0.0">
                  <c:v>8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7-4969-979B-768C3164E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251840"/>
        <c:axId val="47253376"/>
        <c:axId val="0"/>
      </c:bar3DChart>
      <c:catAx>
        <c:axId val="472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53376"/>
        <c:crosses val="autoZero"/>
        <c:auto val="1"/>
        <c:lblAlgn val="ctr"/>
        <c:lblOffset val="100"/>
        <c:noMultiLvlLbl val="0"/>
      </c:catAx>
      <c:valAx>
        <c:axId val="47253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2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7326</xdr:colOff>
      <xdr:row>14</xdr:row>
      <xdr:rowOff>51288</xdr:rowOff>
    </xdr:from>
    <xdr:to>
      <xdr:col>10</xdr:col>
      <xdr:colOff>344365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329711</xdr:colOff>
      <xdr:row>14</xdr:row>
      <xdr:rowOff>43961</xdr:rowOff>
    </xdr:from>
    <xdr:to>
      <xdr:col>17</xdr:col>
      <xdr:colOff>490903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109903</xdr:rowOff>
    </xdr:from>
    <xdr:to>
      <xdr:col>10</xdr:col>
      <xdr:colOff>95251</xdr:colOff>
      <xdr:row>33</xdr:row>
      <xdr:rowOff>87922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109904</xdr:colOff>
      <xdr:row>19</xdr:row>
      <xdr:rowOff>117232</xdr:rowOff>
    </xdr:from>
    <xdr:to>
      <xdr:col>17</xdr:col>
      <xdr:colOff>578827</xdr:colOff>
      <xdr:row>33</xdr:row>
      <xdr:rowOff>80596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71437</xdr:rowOff>
    </xdr:from>
    <xdr:to>
      <xdr:col>12</xdr:col>
      <xdr:colOff>5175</xdr:colOff>
      <xdr:row>11</xdr:row>
      <xdr:rowOff>9187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538162</xdr:colOff>
      <xdr:row>11</xdr:row>
      <xdr:rowOff>109537</xdr:rowOff>
    </xdr:from>
    <xdr:to>
      <xdr:col>11</xdr:col>
      <xdr:colOff>590962</xdr:colOff>
      <xdr:row>24</xdr:row>
      <xdr:rowOff>66337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161925</xdr:colOff>
      <xdr:row>7</xdr:row>
      <xdr:rowOff>61912</xdr:rowOff>
    </xdr:from>
    <xdr:to>
      <xdr:col>19</xdr:col>
      <xdr:colOff>214725</xdr:colOff>
      <xdr:row>17</xdr:row>
      <xdr:rowOff>190162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190500</xdr:colOff>
      <xdr:row>25</xdr:row>
      <xdr:rowOff>176212</xdr:rowOff>
    </xdr:from>
    <xdr:to>
      <xdr:col>12</xdr:col>
      <xdr:colOff>243300</xdr:colOff>
      <xdr:row>40</xdr:row>
      <xdr:rowOff>18712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23</xdr:row>
      <xdr:rowOff>52387</xdr:rowOff>
    </xdr:from>
    <xdr:to>
      <xdr:col>17</xdr:col>
      <xdr:colOff>285750</xdr:colOff>
      <xdr:row>37</xdr:row>
      <xdr:rowOff>128587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C41"/>
  <sheetViews>
    <sheetView tabSelected="1" zoomScale="130" zoomScaleNormal="130" workbookViewId="0">
      <selection activeCell="V15" sqref="V15"/>
    </sheetView>
  </sheetViews>
  <sheetFormatPr defaultColWidth="8.85546875" defaultRowHeight="15" x14ac:dyDescent="0.25"/>
  <cols>
    <col min="1" max="1" width="3.85546875" style="2" customWidth="1"/>
    <col min="2" max="2" width="11.5703125" style="2" customWidth="1"/>
    <col min="3" max="3" width="7" style="2" customWidth="1"/>
    <col min="4" max="6" width="5.85546875" style="2" customWidth="1"/>
    <col min="7" max="7" width="5.5703125" style="2" customWidth="1"/>
    <col min="8" max="8" width="5.140625" style="2" customWidth="1"/>
    <col min="9" max="9" width="6.140625" style="2" customWidth="1"/>
    <col min="10" max="10" width="4.85546875" style="2" customWidth="1"/>
    <col min="11" max="15" width="10" style="2" customWidth="1"/>
    <col min="16" max="16" width="7.5703125" style="2" customWidth="1"/>
    <col min="17" max="17" width="7.85546875" style="2" customWidth="1"/>
    <col min="18" max="18" width="8" style="2" customWidth="1"/>
    <col min="19" max="19" width="8.85546875" style="2"/>
    <col min="20" max="20" width="10.5703125" style="2" bestFit="1" customWidth="1"/>
    <col min="21" max="16384" width="8.85546875" style="2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9" x14ac:dyDescent="0.25">
      <c r="A2" s="58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4"/>
      <c r="T3" s="24"/>
      <c r="U3" s="24"/>
      <c r="V3" s="24"/>
      <c r="W3" s="24"/>
      <c r="X3" s="24"/>
      <c r="Y3" s="24"/>
      <c r="Z3" s="24"/>
    </row>
    <row r="4" spans="1:29" x14ac:dyDescent="0.25">
      <c r="A4" s="76" t="s">
        <v>0</v>
      </c>
      <c r="B4" s="76" t="s">
        <v>1</v>
      </c>
      <c r="C4" s="61" t="s">
        <v>2</v>
      </c>
      <c r="D4" s="61"/>
      <c r="E4" s="61"/>
      <c r="F4" s="61"/>
      <c r="G4" s="61"/>
      <c r="H4" s="61"/>
      <c r="I4" s="61"/>
      <c r="J4" s="62"/>
      <c r="K4" s="63" t="s">
        <v>3</v>
      </c>
      <c r="L4" s="61"/>
      <c r="M4" s="61"/>
      <c r="N4" s="61"/>
      <c r="O4" s="62"/>
      <c r="P4" s="77" t="s">
        <v>4</v>
      </c>
      <c r="Q4" s="78"/>
      <c r="R4" s="79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ht="24.75" customHeight="1" x14ac:dyDescent="0.25">
      <c r="A5" s="59"/>
      <c r="B5" s="59"/>
      <c r="C5" s="61" t="s">
        <v>5</v>
      </c>
      <c r="D5" s="62"/>
      <c r="E5" s="63" t="s">
        <v>6</v>
      </c>
      <c r="F5" s="62"/>
      <c r="G5" s="63" t="s">
        <v>7</v>
      </c>
      <c r="H5" s="62"/>
      <c r="I5" s="63" t="s">
        <v>8</v>
      </c>
      <c r="J5" s="62"/>
      <c r="K5" s="64" t="s">
        <v>46</v>
      </c>
      <c r="L5" s="64" t="s">
        <v>47</v>
      </c>
      <c r="M5" s="64" t="s">
        <v>48</v>
      </c>
      <c r="N5" s="64" t="s">
        <v>49</v>
      </c>
      <c r="O5" s="64" t="s">
        <v>50</v>
      </c>
      <c r="P5" s="69" t="s">
        <v>41</v>
      </c>
      <c r="Q5" s="70"/>
      <c r="R5" s="80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36.75" customHeight="1" x14ac:dyDescent="0.25">
      <c r="A6" s="59"/>
      <c r="B6" s="59"/>
      <c r="C6" s="71" t="s">
        <v>9</v>
      </c>
      <c r="D6" s="73" t="s">
        <v>10</v>
      </c>
      <c r="E6" s="73" t="s">
        <v>9</v>
      </c>
      <c r="F6" s="73" t="s">
        <v>10</v>
      </c>
      <c r="G6" s="73" t="s">
        <v>9</v>
      </c>
      <c r="H6" s="73" t="s">
        <v>10</v>
      </c>
      <c r="I6" s="73" t="s">
        <v>9</v>
      </c>
      <c r="J6" s="73" t="s">
        <v>10</v>
      </c>
      <c r="K6" s="65"/>
      <c r="L6" s="65"/>
      <c r="M6" s="65"/>
      <c r="N6" s="65"/>
      <c r="O6" s="65"/>
      <c r="P6" s="54" t="s">
        <v>11</v>
      </c>
      <c r="Q6" s="56" t="s">
        <v>12</v>
      </c>
      <c r="R6" s="56" t="s">
        <v>13</v>
      </c>
      <c r="S6" s="39"/>
      <c r="T6" s="39"/>
      <c r="U6" s="39"/>
      <c r="V6" s="39" t="s">
        <v>59</v>
      </c>
      <c r="W6" s="39" t="s">
        <v>58</v>
      </c>
      <c r="X6" s="39"/>
      <c r="Y6" s="37"/>
      <c r="Z6" s="24"/>
      <c r="AA6" s="24"/>
      <c r="AB6" s="24"/>
      <c r="AC6" s="24"/>
    </row>
    <row r="7" spans="1:29" ht="11.25" customHeight="1" x14ac:dyDescent="0.25">
      <c r="A7" s="60"/>
      <c r="B7" s="60"/>
      <c r="C7" s="72"/>
      <c r="D7" s="74"/>
      <c r="E7" s="74"/>
      <c r="F7" s="74"/>
      <c r="G7" s="74"/>
      <c r="H7" s="74"/>
      <c r="I7" s="74"/>
      <c r="J7" s="74"/>
      <c r="K7" s="66"/>
      <c r="L7" s="66"/>
      <c r="M7" s="66"/>
      <c r="N7" s="66"/>
      <c r="O7" s="66"/>
      <c r="P7" s="55" t="s">
        <v>14</v>
      </c>
      <c r="Q7" s="57" t="s">
        <v>14</v>
      </c>
      <c r="R7" s="81"/>
      <c r="S7" s="39" t="s">
        <v>15</v>
      </c>
      <c r="T7" s="47" t="s">
        <v>16</v>
      </c>
      <c r="U7" s="39"/>
      <c r="V7" s="41">
        <v>1118</v>
      </c>
      <c r="W7" s="39"/>
      <c r="X7" s="39"/>
      <c r="Y7" s="37"/>
      <c r="Z7" s="24"/>
      <c r="AA7" s="24"/>
      <c r="AB7" s="24"/>
      <c r="AC7" s="24"/>
    </row>
    <row r="8" spans="1:29" x14ac:dyDescent="0.25">
      <c r="A8" s="18">
        <v>1</v>
      </c>
      <c r="B8" s="28" t="s">
        <v>17</v>
      </c>
      <c r="C8" s="33">
        <v>7565</v>
      </c>
      <c r="D8" s="18">
        <v>1118</v>
      </c>
      <c r="E8" s="18">
        <v>4045</v>
      </c>
      <c r="F8" s="18">
        <v>857</v>
      </c>
      <c r="G8" s="18">
        <v>3520</v>
      </c>
      <c r="H8" s="18">
        <v>298</v>
      </c>
      <c r="I8" s="18" t="s">
        <v>18</v>
      </c>
      <c r="J8" s="18" t="s">
        <v>18</v>
      </c>
      <c r="K8" s="18">
        <v>7351</v>
      </c>
      <c r="L8" s="18">
        <v>170</v>
      </c>
      <c r="M8" s="18">
        <v>44</v>
      </c>
      <c r="N8" s="36">
        <v>0</v>
      </c>
      <c r="O8" s="36">
        <v>0</v>
      </c>
      <c r="P8" s="18">
        <v>8247</v>
      </c>
      <c r="Q8" s="18">
        <v>7565</v>
      </c>
      <c r="R8" s="18">
        <f>P8:P13-Q8:Q13</f>
        <v>682</v>
      </c>
      <c r="S8" s="40">
        <v>8.1999999999999993</v>
      </c>
      <c r="T8" s="48">
        <v>7.6</v>
      </c>
      <c r="U8" s="49"/>
      <c r="V8" s="41">
        <v>4791</v>
      </c>
      <c r="W8" s="41">
        <v>4565</v>
      </c>
      <c r="X8" s="39"/>
      <c r="Y8" s="37"/>
      <c r="Z8" s="24"/>
      <c r="AA8" s="24"/>
      <c r="AB8" s="24"/>
      <c r="AC8" s="24"/>
    </row>
    <row r="9" spans="1:29" x14ac:dyDescent="0.25">
      <c r="A9" s="18">
        <v>2</v>
      </c>
      <c r="B9" s="25" t="s">
        <v>19</v>
      </c>
      <c r="C9" s="33">
        <v>8863</v>
      </c>
      <c r="D9" s="18">
        <v>4791</v>
      </c>
      <c r="E9" s="18">
        <v>0</v>
      </c>
      <c r="F9" s="18">
        <v>0</v>
      </c>
      <c r="G9" s="18">
        <v>667</v>
      </c>
      <c r="H9" s="18">
        <v>226</v>
      </c>
      <c r="I9" s="18">
        <v>8196</v>
      </c>
      <c r="J9" s="18">
        <v>4565</v>
      </c>
      <c r="K9" s="18">
        <v>2681</v>
      </c>
      <c r="L9" s="18">
        <v>6182</v>
      </c>
      <c r="M9" s="18">
        <v>0</v>
      </c>
      <c r="N9" s="36">
        <v>0</v>
      </c>
      <c r="O9" s="36">
        <v>0</v>
      </c>
      <c r="P9" s="18">
        <v>3227</v>
      </c>
      <c r="Q9" s="33">
        <v>8863</v>
      </c>
      <c r="R9" s="18">
        <f>P9:P13-Q9:Q13</f>
        <v>-5636</v>
      </c>
      <c r="S9" s="40">
        <v>3.2</v>
      </c>
      <c r="T9" s="50">
        <v>8.9</v>
      </c>
      <c r="U9" s="49"/>
      <c r="V9" s="41">
        <v>1084</v>
      </c>
      <c r="W9" s="41">
        <v>127</v>
      </c>
      <c r="X9" s="39"/>
      <c r="Y9" s="37"/>
      <c r="Z9" s="24"/>
      <c r="AA9" s="24"/>
      <c r="AB9" s="24"/>
      <c r="AC9" s="24"/>
    </row>
    <row r="10" spans="1:29" x14ac:dyDescent="0.25">
      <c r="A10" s="18">
        <v>3</v>
      </c>
      <c r="B10" s="25" t="s">
        <v>20</v>
      </c>
      <c r="C10" s="33">
        <v>4485</v>
      </c>
      <c r="D10" s="18">
        <v>1084</v>
      </c>
      <c r="E10" s="18">
        <v>2180</v>
      </c>
      <c r="F10" s="18">
        <v>351</v>
      </c>
      <c r="G10" s="18">
        <v>960</v>
      </c>
      <c r="H10" s="18">
        <v>606</v>
      </c>
      <c r="I10" s="18">
        <v>1345</v>
      </c>
      <c r="J10" s="18">
        <v>127</v>
      </c>
      <c r="K10" s="18">
        <v>3298</v>
      </c>
      <c r="L10" s="18">
        <v>1187</v>
      </c>
      <c r="M10" s="18">
        <v>0</v>
      </c>
      <c r="N10" s="36">
        <v>0</v>
      </c>
      <c r="O10" s="36">
        <v>0</v>
      </c>
      <c r="P10" s="18">
        <v>5294</v>
      </c>
      <c r="Q10" s="18">
        <v>4485</v>
      </c>
      <c r="R10" s="18">
        <f>P10:P13-Q10:Q13</f>
        <v>809</v>
      </c>
      <c r="S10" s="51">
        <v>5.3</v>
      </c>
      <c r="T10" s="50">
        <v>4.5</v>
      </c>
      <c r="U10" s="49"/>
      <c r="V10" s="41">
        <v>7038</v>
      </c>
      <c r="W10" s="41">
        <v>3803</v>
      </c>
      <c r="X10" s="39"/>
      <c r="Y10" s="37"/>
      <c r="Z10" s="24"/>
      <c r="AA10" s="24"/>
      <c r="AB10" s="24"/>
      <c r="AC10" s="24"/>
    </row>
    <row r="11" spans="1:29" x14ac:dyDescent="0.25">
      <c r="A11" s="18">
        <v>4</v>
      </c>
      <c r="B11" s="25" t="s">
        <v>21</v>
      </c>
      <c r="C11" s="33">
        <v>11100</v>
      </c>
      <c r="D11" s="18">
        <v>7038</v>
      </c>
      <c r="E11" s="18">
        <v>2799</v>
      </c>
      <c r="F11" s="18">
        <v>1614</v>
      </c>
      <c r="G11" s="18">
        <v>2144</v>
      </c>
      <c r="H11" s="18">
        <v>1621</v>
      </c>
      <c r="I11" s="18">
        <v>6157</v>
      </c>
      <c r="J11" s="18">
        <v>3803</v>
      </c>
      <c r="K11" s="18">
        <v>7518</v>
      </c>
      <c r="L11" s="18">
        <v>3333</v>
      </c>
      <c r="M11" s="18">
        <v>249</v>
      </c>
      <c r="N11" s="36">
        <v>0</v>
      </c>
      <c r="O11" s="36">
        <v>0</v>
      </c>
      <c r="P11" s="18">
        <v>5651</v>
      </c>
      <c r="Q11" s="18">
        <v>11100</v>
      </c>
      <c r="R11" s="18">
        <f>P11:P14-Q11:Q14</f>
        <v>-5449</v>
      </c>
      <c r="S11" s="40">
        <v>5.7</v>
      </c>
      <c r="T11" s="50">
        <v>11.1</v>
      </c>
      <c r="U11" s="49"/>
      <c r="V11" s="41">
        <v>1411</v>
      </c>
      <c r="W11" s="41">
        <v>365</v>
      </c>
      <c r="X11" s="39"/>
      <c r="Y11" s="37"/>
      <c r="Z11" s="24"/>
      <c r="AA11" s="24"/>
      <c r="AB11" s="24"/>
      <c r="AC11" s="24"/>
    </row>
    <row r="12" spans="1:29" x14ac:dyDescent="0.25">
      <c r="A12" s="35">
        <v>5</v>
      </c>
      <c r="B12" s="52" t="s">
        <v>22</v>
      </c>
      <c r="C12" s="34">
        <v>12274</v>
      </c>
      <c r="D12" s="35">
        <v>1411</v>
      </c>
      <c r="E12" s="35">
        <v>3348</v>
      </c>
      <c r="F12" s="35">
        <v>1411</v>
      </c>
      <c r="G12" s="35" t="s">
        <v>18</v>
      </c>
      <c r="H12" s="35" t="s">
        <v>18</v>
      </c>
      <c r="I12" s="35">
        <v>8926</v>
      </c>
      <c r="J12" s="35">
        <v>365</v>
      </c>
      <c r="K12" s="35">
        <v>10184</v>
      </c>
      <c r="L12" s="35">
        <v>2090</v>
      </c>
      <c r="M12" s="35">
        <v>0</v>
      </c>
      <c r="N12" s="53">
        <v>0</v>
      </c>
      <c r="O12" s="53">
        <v>0</v>
      </c>
      <c r="P12" s="35">
        <v>6714</v>
      </c>
      <c r="Q12" s="34">
        <v>12274</v>
      </c>
      <c r="R12" s="35">
        <f>P12:P14-Q12:Q14</f>
        <v>-5560</v>
      </c>
      <c r="S12" s="40">
        <v>6.7</v>
      </c>
      <c r="T12" s="50">
        <v>12.3</v>
      </c>
      <c r="U12" s="49"/>
      <c r="V12" s="42">
        <f>SUM(V7:V11)</f>
        <v>15442</v>
      </c>
      <c r="W12" s="42">
        <f>SUM(W8:W11)/4</f>
        <v>2215</v>
      </c>
      <c r="X12" s="39"/>
      <c r="Y12" s="37"/>
      <c r="Z12" s="24"/>
      <c r="AA12" s="24"/>
      <c r="AB12" s="24"/>
      <c r="AC12" s="24"/>
    </row>
    <row r="13" spans="1:29" x14ac:dyDescent="0.25">
      <c r="A13" s="67" t="s">
        <v>23</v>
      </c>
      <c r="B13" s="68"/>
      <c r="C13" s="26">
        <f>SUM(C8:C12)</f>
        <v>44287</v>
      </c>
      <c r="D13" s="27" t="s">
        <v>42</v>
      </c>
      <c r="E13" s="26">
        <f>SUM(E8:E12)</f>
        <v>12372</v>
      </c>
      <c r="F13" s="27" t="s">
        <v>43</v>
      </c>
      <c r="G13" s="26">
        <f>SUM(G8:G12)</f>
        <v>7291</v>
      </c>
      <c r="H13" s="27" t="s">
        <v>44</v>
      </c>
      <c r="I13" s="26">
        <f>SUM(I9:I12)</f>
        <v>24624</v>
      </c>
      <c r="J13" s="26" t="s">
        <v>45</v>
      </c>
      <c r="K13" s="26">
        <f t="shared" ref="K13:Q13" si="0">SUM(K8:K12)</f>
        <v>31032</v>
      </c>
      <c r="L13" s="26">
        <f t="shared" si="0"/>
        <v>12962</v>
      </c>
      <c r="M13" s="26">
        <f t="shared" si="0"/>
        <v>293</v>
      </c>
      <c r="N13" s="27">
        <f t="shared" si="0"/>
        <v>0</v>
      </c>
      <c r="O13" s="27">
        <f t="shared" si="0"/>
        <v>0</v>
      </c>
      <c r="P13" s="26">
        <f t="shared" si="0"/>
        <v>29133</v>
      </c>
      <c r="Q13" s="26">
        <f t="shared" si="0"/>
        <v>44287</v>
      </c>
      <c r="R13" s="26">
        <f>P13:P14-Q13:Q14</f>
        <v>-15154</v>
      </c>
      <c r="S13" s="39"/>
      <c r="T13" s="39"/>
      <c r="U13" s="39"/>
      <c r="V13" s="39"/>
      <c r="W13" s="39"/>
      <c r="X13" s="39"/>
      <c r="Y13" s="37"/>
      <c r="Z13" s="24"/>
      <c r="AA13" s="24"/>
      <c r="AB13" s="24"/>
      <c r="AC13" s="24"/>
    </row>
    <row r="14" spans="1:29" x14ac:dyDescent="0.25">
      <c r="A14" s="19" t="s">
        <v>24</v>
      </c>
      <c r="B14" s="20"/>
      <c r="C14" s="19"/>
      <c r="D14" s="19"/>
      <c r="E14" s="21"/>
      <c r="F14" s="21"/>
      <c r="G14" s="1"/>
      <c r="H14" s="1"/>
      <c r="I14" s="3"/>
      <c r="J14" s="4"/>
      <c r="K14" s="4"/>
      <c r="L14" s="4"/>
      <c r="M14" s="1"/>
      <c r="N14" s="4"/>
      <c r="O14" s="5"/>
      <c r="P14" s="1"/>
      <c r="Q14" s="1"/>
      <c r="R14" s="1"/>
      <c r="S14" s="29"/>
      <c r="T14" s="24"/>
      <c r="U14" s="24"/>
      <c r="V14" s="24"/>
      <c r="W14" s="37"/>
      <c r="X14" s="37"/>
      <c r="Y14" s="37"/>
      <c r="Z14" s="24"/>
      <c r="AA14" s="24"/>
      <c r="AB14" s="24"/>
      <c r="AC14" s="24"/>
    </row>
    <row r="15" spans="1:29" x14ac:dyDescent="0.25">
      <c r="S15" s="24"/>
      <c r="T15" s="30"/>
      <c r="U15" s="24"/>
      <c r="V15" s="24"/>
      <c r="W15" s="37"/>
      <c r="X15" s="37"/>
      <c r="Y15" s="37"/>
      <c r="Z15" s="24"/>
      <c r="AA15" s="24"/>
      <c r="AB15" s="24"/>
      <c r="AC15" s="24"/>
    </row>
    <row r="16" spans="1:29" x14ac:dyDescent="0.25"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9:29" x14ac:dyDescent="0.25">
      <c r="S17" s="24"/>
      <c r="T17" s="24"/>
      <c r="U17" s="31"/>
      <c r="V17" s="31"/>
      <c r="W17" s="24"/>
      <c r="X17" s="24"/>
      <c r="Y17" s="24"/>
      <c r="Z17" s="24"/>
      <c r="AA17" s="24"/>
      <c r="AB17" s="24"/>
      <c r="AC17" s="24"/>
    </row>
    <row r="18" spans="19:29" x14ac:dyDescent="0.25">
      <c r="S18" s="24"/>
      <c r="T18" s="32"/>
      <c r="U18" s="31"/>
      <c r="V18" s="31"/>
      <c r="W18" s="24"/>
      <c r="X18" s="24"/>
      <c r="Y18" s="24"/>
      <c r="Z18" s="24"/>
      <c r="AA18" s="24"/>
      <c r="AB18" s="24"/>
      <c r="AC18" s="24"/>
    </row>
    <row r="19" spans="19:29" x14ac:dyDescent="0.25">
      <c r="S19" s="24"/>
      <c r="T19" s="24"/>
      <c r="U19" s="31"/>
      <c r="V19" s="31"/>
      <c r="W19" s="24"/>
      <c r="X19" s="24"/>
      <c r="Y19" s="24"/>
      <c r="Z19" s="24"/>
      <c r="AA19" s="24"/>
      <c r="AB19" s="24"/>
      <c r="AC19" s="24"/>
    </row>
    <row r="20" spans="19:29" x14ac:dyDescent="0.25">
      <c r="S20" s="24"/>
      <c r="T20" s="24"/>
      <c r="U20" s="31"/>
      <c r="V20" s="31"/>
      <c r="W20" s="24"/>
      <c r="X20" s="24"/>
      <c r="Y20" s="24"/>
      <c r="Z20" s="24"/>
      <c r="AA20" s="24"/>
      <c r="AB20" s="24"/>
      <c r="AC20" s="24"/>
    </row>
    <row r="21" spans="19:29" x14ac:dyDescent="0.25">
      <c r="S21" s="24"/>
      <c r="T21" s="24"/>
      <c r="U21" s="24"/>
      <c r="V21" s="31"/>
      <c r="W21" s="24"/>
      <c r="X21" s="24"/>
      <c r="Y21" s="24"/>
      <c r="Z21" s="24"/>
      <c r="AA21" s="24"/>
      <c r="AB21" s="24"/>
      <c r="AC21" s="24"/>
    </row>
    <row r="22" spans="19:29" x14ac:dyDescent="0.25"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9:29" x14ac:dyDescent="0.25"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9:29" x14ac:dyDescent="0.25"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9:29" x14ac:dyDescent="0.25"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9:29" x14ac:dyDescent="0.25"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9:29" x14ac:dyDescent="0.25"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9:29" x14ac:dyDescent="0.25"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9:29" x14ac:dyDescent="0.25"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9:29" x14ac:dyDescent="0.25"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9:29" x14ac:dyDescent="0.25"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9:29" x14ac:dyDescent="0.25"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9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9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9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</sheetData>
  <mergeCells count="25">
    <mergeCell ref="A13:B13"/>
    <mergeCell ref="P5:R5"/>
    <mergeCell ref="C6:C7"/>
    <mergeCell ref="D6:D7"/>
    <mergeCell ref="E6:E7"/>
    <mergeCell ref="F6:F7"/>
    <mergeCell ref="G6:G7"/>
    <mergeCell ref="H6:H7"/>
    <mergeCell ref="I6:I7"/>
    <mergeCell ref="J6:J7"/>
    <mergeCell ref="A2:R2"/>
    <mergeCell ref="A4:A7"/>
    <mergeCell ref="B4:B7"/>
    <mergeCell ref="C4:J4"/>
    <mergeCell ref="K4:O4"/>
    <mergeCell ref="P4:R4"/>
    <mergeCell ref="C5:D5"/>
    <mergeCell ref="E5:F5"/>
    <mergeCell ref="G5:H5"/>
    <mergeCell ref="I5:J5"/>
    <mergeCell ref="K5:K7"/>
    <mergeCell ref="L5:L7"/>
    <mergeCell ref="M5:M7"/>
    <mergeCell ref="N5:N7"/>
    <mergeCell ref="O5:O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Z38"/>
  <sheetViews>
    <sheetView zoomScale="130" zoomScaleNormal="130" workbookViewId="0">
      <selection activeCell="I6" sqref="I6:I7"/>
    </sheetView>
  </sheetViews>
  <sheetFormatPr defaultColWidth="8.85546875" defaultRowHeight="15" x14ac:dyDescent="0.25"/>
  <cols>
    <col min="1" max="1" width="4.28515625" style="2" customWidth="1"/>
    <col min="2" max="2" width="10.85546875" style="2" customWidth="1"/>
    <col min="3" max="3" width="7" style="2" customWidth="1"/>
    <col min="4" max="4" width="6.42578125" style="2" customWidth="1"/>
    <col min="5" max="5" width="6.7109375" style="2" customWidth="1"/>
    <col min="6" max="6" width="6" style="2" customWidth="1"/>
    <col min="7" max="7" width="6.7109375" style="2" customWidth="1"/>
    <col min="8" max="8" width="6.140625" style="2" customWidth="1"/>
    <col min="9" max="9" width="6.5703125" style="2" customWidth="1"/>
    <col min="10" max="10" width="5.85546875" style="2" customWidth="1"/>
    <col min="11" max="15" width="10" style="2" customWidth="1"/>
    <col min="16" max="17" width="8.140625" style="2" customWidth="1"/>
    <col min="18" max="18" width="9.140625" style="2" customWidth="1"/>
    <col min="19" max="16384" width="8.85546875" style="2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x14ac:dyDescent="0.25">
      <c r="A4" s="82" t="s">
        <v>0</v>
      </c>
      <c r="B4" s="82" t="s">
        <v>1</v>
      </c>
      <c r="C4" s="83" t="s">
        <v>2</v>
      </c>
      <c r="D4" s="83"/>
      <c r="E4" s="83"/>
      <c r="F4" s="83"/>
      <c r="G4" s="83"/>
      <c r="H4" s="83"/>
      <c r="I4" s="83"/>
      <c r="J4" s="83"/>
      <c r="K4" s="83" t="s">
        <v>3</v>
      </c>
      <c r="L4" s="83"/>
      <c r="M4" s="83"/>
      <c r="N4" s="83"/>
      <c r="O4" s="83"/>
      <c r="P4" s="84" t="s">
        <v>60</v>
      </c>
      <c r="Q4" s="84"/>
      <c r="R4" s="84"/>
      <c r="S4" s="24"/>
      <c r="T4" s="24"/>
      <c r="U4" s="24"/>
      <c r="V4" s="24"/>
      <c r="W4" s="24"/>
      <c r="X4" s="24"/>
      <c r="Y4" s="24"/>
    </row>
    <row r="5" spans="1:25" ht="47.25" customHeight="1" x14ac:dyDescent="0.25">
      <c r="A5" s="82"/>
      <c r="B5" s="82"/>
      <c r="C5" s="85" t="s">
        <v>5</v>
      </c>
      <c r="D5" s="85"/>
      <c r="E5" s="85" t="s">
        <v>6</v>
      </c>
      <c r="F5" s="85"/>
      <c r="G5" s="85" t="s">
        <v>7</v>
      </c>
      <c r="H5" s="85"/>
      <c r="I5" s="85" t="s">
        <v>8</v>
      </c>
      <c r="J5" s="85"/>
      <c r="K5" s="84" t="s">
        <v>46</v>
      </c>
      <c r="L5" s="84" t="s">
        <v>47</v>
      </c>
      <c r="M5" s="84" t="s">
        <v>48</v>
      </c>
      <c r="N5" s="84" t="s">
        <v>49</v>
      </c>
      <c r="O5" s="84" t="s">
        <v>50</v>
      </c>
      <c r="P5" s="84"/>
      <c r="Q5" s="84"/>
      <c r="R5" s="84"/>
      <c r="S5" s="39"/>
      <c r="T5" s="39"/>
      <c r="U5" s="39"/>
      <c r="V5" s="39"/>
      <c r="W5" s="39"/>
      <c r="X5" s="39"/>
      <c r="Y5" s="39"/>
    </row>
    <row r="6" spans="1:25" x14ac:dyDescent="0.25">
      <c r="A6" s="82"/>
      <c r="B6" s="82"/>
      <c r="C6" s="85" t="s">
        <v>9</v>
      </c>
      <c r="D6" s="85" t="s">
        <v>10</v>
      </c>
      <c r="E6" s="85" t="s">
        <v>9</v>
      </c>
      <c r="F6" s="85" t="s">
        <v>10</v>
      </c>
      <c r="G6" s="85" t="s">
        <v>9</v>
      </c>
      <c r="H6" s="85" t="s">
        <v>10</v>
      </c>
      <c r="I6" s="85" t="s">
        <v>9</v>
      </c>
      <c r="J6" s="85" t="s">
        <v>10</v>
      </c>
      <c r="K6" s="84"/>
      <c r="L6" s="84"/>
      <c r="M6" s="84"/>
      <c r="N6" s="84"/>
      <c r="O6" s="84"/>
      <c r="P6" s="86" t="s">
        <v>11</v>
      </c>
      <c r="Q6" s="86" t="s">
        <v>12</v>
      </c>
      <c r="R6" s="86" t="s">
        <v>13</v>
      </c>
      <c r="S6" s="39"/>
      <c r="T6" s="39"/>
      <c r="U6" s="39"/>
      <c r="V6" s="39"/>
      <c r="W6" s="39"/>
      <c r="X6" s="39"/>
      <c r="Y6" s="39"/>
    </row>
    <row r="7" spans="1:25" ht="16.5" customHeight="1" x14ac:dyDescent="0.25">
      <c r="A7" s="82"/>
      <c r="B7" s="82"/>
      <c r="C7" s="85"/>
      <c r="D7" s="85"/>
      <c r="E7" s="85"/>
      <c r="F7" s="85"/>
      <c r="G7" s="85"/>
      <c r="H7" s="85"/>
      <c r="I7" s="85"/>
      <c r="J7" s="85"/>
      <c r="K7" s="84"/>
      <c r="L7" s="84"/>
      <c r="M7" s="84"/>
      <c r="N7" s="84"/>
      <c r="O7" s="84"/>
      <c r="P7" s="86" t="s">
        <v>14</v>
      </c>
      <c r="Q7" s="86" t="s">
        <v>14</v>
      </c>
      <c r="R7" s="87"/>
      <c r="S7" s="39" t="s">
        <v>15</v>
      </c>
      <c r="T7" s="39" t="s">
        <v>25</v>
      </c>
      <c r="U7" s="39"/>
      <c r="V7" s="39"/>
      <c r="W7" s="39"/>
      <c r="X7" s="39"/>
      <c r="Y7" s="39"/>
    </row>
    <row r="8" spans="1:25" x14ac:dyDescent="0.25">
      <c r="A8" s="18">
        <v>1</v>
      </c>
      <c r="B8" s="28" t="s">
        <v>26</v>
      </c>
      <c r="C8" s="18">
        <v>4346</v>
      </c>
      <c r="D8" s="18">
        <v>1486</v>
      </c>
      <c r="E8" s="18">
        <v>1064</v>
      </c>
      <c r="F8" s="18">
        <v>324</v>
      </c>
      <c r="G8" s="18">
        <v>379</v>
      </c>
      <c r="H8" s="18">
        <v>9</v>
      </c>
      <c r="I8" s="18">
        <v>2906</v>
      </c>
      <c r="J8" s="18">
        <v>1153</v>
      </c>
      <c r="K8" s="18">
        <v>1228</v>
      </c>
      <c r="L8" s="18">
        <v>2633</v>
      </c>
      <c r="M8" s="18">
        <v>0</v>
      </c>
      <c r="N8" s="36">
        <v>484</v>
      </c>
      <c r="O8" s="36">
        <v>1</v>
      </c>
      <c r="P8" s="18">
        <v>8814</v>
      </c>
      <c r="Q8" s="18">
        <v>4346</v>
      </c>
      <c r="R8" s="18">
        <f>P8:P17-Q8:Q17</f>
        <v>4468</v>
      </c>
      <c r="S8" s="40">
        <v>8.8000000000000007</v>
      </c>
      <c r="T8" s="39">
        <v>4.3</v>
      </c>
      <c r="U8" s="41">
        <v>1486</v>
      </c>
      <c r="V8" s="41">
        <v>324</v>
      </c>
      <c r="W8" s="41">
        <v>9</v>
      </c>
      <c r="X8" s="41">
        <v>1153</v>
      </c>
      <c r="Y8" s="39"/>
    </row>
    <row r="9" spans="1:25" x14ac:dyDescent="0.25">
      <c r="A9" s="18">
        <v>2</v>
      </c>
      <c r="B9" s="25" t="s">
        <v>27</v>
      </c>
      <c r="C9" s="18">
        <v>11941</v>
      </c>
      <c r="D9" s="18">
        <v>6856</v>
      </c>
      <c r="E9" s="18">
        <v>2038</v>
      </c>
      <c r="F9" s="18">
        <v>1196</v>
      </c>
      <c r="G9" s="18">
        <v>1928</v>
      </c>
      <c r="H9" s="18">
        <v>1429</v>
      </c>
      <c r="I9" s="18">
        <v>7975</v>
      </c>
      <c r="J9" s="18">
        <v>4231</v>
      </c>
      <c r="K9" s="18">
        <v>6976</v>
      </c>
      <c r="L9" s="18">
        <v>3324</v>
      </c>
      <c r="M9" s="18">
        <v>245</v>
      </c>
      <c r="N9" s="36">
        <v>1395</v>
      </c>
      <c r="O9" s="36">
        <v>1</v>
      </c>
      <c r="P9" s="18">
        <v>10761</v>
      </c>
      <c r="Q9" s="18">
        <v>11941</v>
      </c>
      <c r="R9" s="18">
        <f>P9:P17-Q9:Q17</f>
        <v>-1180</v>
      </c>
      <c r="S9" s="40">
        <v>10.7</v>
      </c>
      <c r="T9" s="40">
        <v>11.9</v>
      </c>
      <c r="U9" s="41">
        <v>6856</v>
      </c>
      <c r="V9" s="41">
        <v>1196</v>
      </c>
      <c r="W9" s="41">
        <v>1429</v>
      </c>
      <c r="X9" s="41">
        <v>4231</v>
      </c>
      <c r="Y9" s="39"/>
    </row>
    <row r="10" spans="1:25" x14ac:dyDescent="0.25">
      <c r="A10" s="18">
        <v>3</v>
      </c>
      <c r="B10" s="25" t="s">
        <v>29</v>
      </c>
      <c r="C10" s="18">
        <v>10474</v>
      </c>
      <c r="D10" s="18">
        <v>5888</v>
      </c>
      <c r="E10" s="18">
        <v>4391</v>
      </c>
      <c r="F10" s="18">
        <v>2234</v>
      </c>
      <c r="G10" s="18" t="s">
        <v>18</v>
      </c>
      <c r="H10" s="18" t="s">
        <v>18</v>
      </c>
      <c r="I10" s="18">
        <v>6083</v>
      </c>
      <c r="J10" s="18">
        <v>3654</v>
      </c>
      <c r="K10" s="18">
        <v>10362</v>
      </c>
      <c r="L10" s="18">
        <v>0</v>
      </c>
      <c r="M10" s="18">
        <v>112</v>
      </c>
      <c r="N10" s="36">
        <v>0</v>
      </c>
      <c r="O10" s="36">
        <v>0</v>
      </c>
      <c r="P10" s="18">
        <v>4668</v>
      </c>
      <c r="Q10" s="18">
        <v>10474</v>
      </c>
      <c r="R10" s="18">
        <f>P10:P18-Q10:Q18</f>
        <v>-5806</v>
      </c>
      <c r="S10" s="40">
        <v>4.7</v>
      </c>
      <c r="T10" s="39">
        <v>10.5</v>
      </c>
      <c r="U10" s="41">
        <v>5888</v>
      </c>
      <c r="V10" s="41">
        <v>2234</v>
      </c>
      <c r="W10" s="41"/>
      <c r="X10" s="41">
        <v>3654</v>
      </c>
      <c r="Y10" s="39"/>
    </row>
    <row r="11" spans="1:25" x14ac:dyDescent="0.25">
      <c r="A11" s="18">
        <v>4</v>
      </c>
      <c r="B11" s="25" t="s">
        <v>30</v>
      </c>
      <c r="C11" s="18">
        <v>24829</v>
      </c>
      <c r="D11" s="18">
        <v>1351</v>
      </c>
      <c r="E11" s="18">
        <v>9361</v>
      </c>
      <c r="F11" s="18">
        <v>1184</v>
      </c>
      <c r="G11" s="18">
        <v>3813</v>
      </c>
      <c r="H11" s="18">
        <v>855</v>
      </c>
      <c r="I11" s="18">
        <v>11655</v>
      </c>
      <c r="J11" s="18">
        <v>520</v>
      </c>
      <c r="K11" s="18">
        <v>13567</v>
      </c>
      <c r="L11" s="18">
        <v>11125</v>
      </c>
      <c r="M11" s="18">
        <v>0</v>
      </c>
      <c r="N11" s="36">
        <v>137</v>
      </c>
      <c r="O11" s="36">
        <v>0</v>
      </c>
      <c r="P11" s="18">
        <v>5267</v>
      </c>
      <c r="Q11" s="18">
        <v>24829</v>
      </c>
      <c r="R11" s="18">
        <f>P11:P18-Q11:Q18</f>
        <v>-19562</v>
      </c>
      <c r="S11" s="40">
        <v>5.2</v>
      </c>
      <c r="T11" s="39">
        <v>24.8</v>
      </c>
      <c r="U11" s="41">
        <v>1351</v>
      </c>
      <c r="V11" s="41">
        <v>1184</v>
      </c>
      <c r="W11" s="41">
        <v>855</v>
      </c>
      <c r="X11" s="41">
        <v>520</v>
      </c>
      <c r="Y11" s="39"/>
    </row>
    <row r="12" spans="1:25" x14ac:dyDescent="0.25">
      <c r="A12" s="18">
        <v>5</v>
      </c>
      <c r="B12" s="25" t="s">
        <v>31</v>
      </c>
      <c r="C12" s="18">
        <v>13206</v>
      </c>
      <c r="D12" s="18">
        <v>5658</v>
      </c>
      <c r="E12" s="18">
        <v>1773</v>
      </c>
      <c r="F12" s="18">
        <v>1113</v>
      </c>
      <c r="G12" s="18">
        <v>2770</v>
      </c>
      <c r="H12" s="18">
        <v>1567</v>
      </c>
      <c r="I12" s="18">
        <v>5777</v>
      </c>
      <c r="J12" s="18">
        <v>3978</v>
      </c>
      <c r="K12" s="18">
        <v>6827</v>
      </c>
      <c r="L12" s="18">
        <v>3347</v>
      </c>
      <c r="M12" s="18">
        <v>146</v>
      </c>
      <c r="N12" s="36">
        <v>0</v>
      </c>
      <c r="O12" s="36">
        <v>0</v>
      </c>
      <c r="P12" s="18">
        <v>7638</v>
      </c>
      <c r="Q12" s="18">
        <v>13206</v>
      </c>
      <c r="R12" s="18">
        <f>P12:P18-Q12:Q18</f>
        <v>-5568</v>
      </c>
      <c r="S12" s="40">
        <v>7.6</v>
      </c>
      <c r="T12" s="39">
        <v>13.2</v>
      </c>
      <c r="U12" s="41">
        <v>5658</v>
      </c>
      <c r="V12" s="41">
        <v>1113</v>
      </c>
      <c r="W12" s="41">
        <v>1567</v>
      </c>
      <c r="X12" s="41">
        <v>3978</v>
      </c>
      <c r="Y12" s="39"/>
    </row>
    <row r="13" spans="1:25" x14ac:dyDescent="0.25">
      <c r="A13" s="18">
        <v>6</v>
      </c>
      <c r="B13" s="25" t="s">
        <v>32</v>
      </c>
      <c r="C13" s="18">
        <v>7797</v>
      </c>
      <c r="D13" s="18">
        <v>4086</v>
      </c>
      <c r="E13" s="18">
        <v>4188</v>
      </c>
      <c r="F13" s="18">
        <v>1358</v>
      </c>
      <c r="G13" s="18" t="s">
        <v>18</v>
      </c>
      <c r="H13" s="18" t="s">
        <v>18</v>
      </c>
      <c r="I13" s="18">
        <v>3609</v>
      </c>
      <c r="J13" s="18">
        <v>2728</v>
      </c>
      <c r="K13" s="18">
        <v>4223</v>
      </c>
      <c r="L13" s="18">
        <v>3520</v>
      </c>
      <c r="M13" s="18">
        <v>10</v>
      </c>
      <c r="N13" s="36">
        <v>0</v>
      </c>
      <c r="O13" s="36">
        <v>44</v>
      </c>
      <c r="P13" s="18">
        <v>6349</v>
      </c>
      <c r="Q13" s="18">
        <v>7797</v>
      </c>
      <c r="R13" s="18">
        <f>P13:P18-Q13:Q18</f>
        <v>-1448</v>
      </c>
      <c r="S13" s="40">
        <v>6.3</v>
      </c>
      <c r="T13" s="39">
        <v>7.8</v>
      </c>
      <c r="U13" s="41">
        <v>4086</v>
      </c>
      <c r="V13" s="41">
        <v>1358</v>
      </c>
      <c r="W13" s="41"/>
      <c r="X13" s="41">
        <v>2728</v>
      </c>
      <c r="Y13" s="39"/>
    </row>
    <row r="14" spans="1:25" x14ac:dyDescent="0.25">
      <c r="A14" s="18">
        <v>7</v>
      </c>
      <c r="B14" s="25" t="s">
        <v>33</v>
      </c>
      <c r="C14" s="18">
        <v>58959</v>
      </c>
      <c r="D14" s="18">
        <v>41713</v>
      </c>
      <c r="E14" s="18">
        <v>5792</v>
      </c>
      <c r="F14" s="18">
        <v>4055</v>
      </c>
      <c r="G14" s="18">
        <v>3633</v>
      </c>
      <c r="H14" s="18">
        <v>2615</v>
      </c>
      <c r="I14" s="18">
        <v>50434</v>
      </c>
      <c r="J14" s="18">
        <v>35135</v>
      </c>
      <c r="K14" s="18">
        <v>32718</v>
      </c>
      <c r="L14" s="18">
        <v>27120</v>
      </c>
      <c r="M14" s="18">
        <v>15</v>
      </c>
      <c r="N14" s="36">
        <v>0</v>
      </c>
      <c r="O14" s="36">
        <v>6</v>
      </c>
      <c r="P14" s="18">
        <v>15421</v>
      </c>
      <c r="Q14" s="18">
        <v>58959</v>
      </c>
      <c r="R14" s="18">
        <f>P14:P18-Q14:Q18</f>
        <v>-43538</v>
      </c>
      <c r="S14" s="40">
        <v>15.4</v>
      </c>
      <c r="T14" s="40">
        <v>59</v>
      </c>
      <c r="U14" s="41">
        <v>41713</v>
      </c>
      <c r="V14" s="41">
        <v>4055</v>
      </c>
      <c r="W14" s="41">
        <v>2615</v>
      </c>
      <c r="X14" s="41">
        <v>35135</v>
      </c>
      <c r="Y14" s="39"/>
    </row>
    <row r="15" spans="1:25" x14ac:dyDescent="0.25">
      <c r="A15" s="88" t="s">
        <v>23</v>
      </c>
      <c r="B15" s="75"/>
      <c r="C15" s="26">
        <f>SUM(C8:C14)</f>
        <v>131552</v>
      </c>
      <c r="D15" s="26" t="s">
        <v>51</v>
      </c>
      <c r="E15" s="26">
        <f>SUM(E8:E14)</f>
        <v>28607</v>
      </c>
      <c r="F15" s="26" t="s">
        <v>53</v>
      </c>
      <c r="G15" s="26">
        <f>SUM(G8:G14)</f>
        <v>12523</v>
      </c>
      <c r="H15" s="26" t="s">
        <v>54</v>
      </c>
      <c r="I15" s="26">
        <f>SUM(I8:I14)</f>
        <v>88439</v>
      </c>
      <c r="J15" s="26" t="s">
        <v>57</v>
      </c>
      <c r="K15" s="26">
        <f t="shared" ref="K15:Q15" si="0">SUM(K8:K14)</f>
        <v>75901</v>
      </c>
      <c r="L15" s="26">
        <f t="shared" si="0"/>
        <v>51069</v>
      </c>
      <c r="M15" s="26">
        <f t="shared" si="0"/>
        <v>528</v>
      </c>
      <c r="N15" s="27">
        <f t="shared" si="0"/>
        <v>2016</v>
      </c>
      <c r="O15" s="27">
        <f t="shared" si="0"/>
        <v>52</v>
      </c>
      <c r="P15" s="26">
        <f t="shared" si="0"/>
        <v>58918</v>
      </c>
      <c r="Q15" s="26">
        <f t="shared" si="0"/>
        <v>131552</v>
      </c>
      <c r="R15" s="26">
        <f>P15:P18-Q15:Q18</f>
        <v>-72634</v>
      </c>
      <c r="S15" s="40"/>
      <c r="T15" s="39"/>
      <c r="U15" s="42">
        <f>SUM(U8:U14)</f>
        <v>67038</v>
      </c>
      <c r="V15" s="43">
        <f>SUM(V8:V14)</f>
        <v>11464</v>
      </c>
      <c r="W15" s="42">
        <f>SUM(W8:W14)</f>
        <v>6475</v>
      </c>
      <c r="X15" s="42">
        <f>SUM(X8:X14)</f>
        <v>51399</v>
      </c>
      <c r="Y15" s="39"/>
    </row>
    <row r="16" spans="1:25" x14ac:dyDescent="0.25">
      <c r="A16" s="18">
        <v>8</v>
      </c>
      <c r="B16" s="25" t="s">
        <v>34</v>
      </c>
      <c r="C16" s="18">
        <v>24558</v>
      </c>
      <c r="D16" s="18">
        <v>10062</v>
      </c>
      <c r="E16" s="89">
        <v>1558</v>
      </c>
      <c r="F16" s="89">
        <v>736</v>
      </c>
      <c r="G16" s="18">
        <v>23000</v>
      </c>
      <c r="H16" s="18">
        <v>9326</v>
      </c>
      <c r="I16" s="18" t="s">
        <v>18</v>
      </c>
      <c r="J16" s="18" t="s">
        <v>18</v>
      </c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>
        <v>22534</v>
      </c>
      <c r="Q16" s="18">
        <v>24558</v>
      </c>
      <c r="R16" s="18">
        <f>P16:P18-Q16:Q18</f>
        <v>-2024</v>
      </c>
      <c r="S16" s="39">
        <v>22.5</v>
      </c>
      <c r="T16" s="39">
        <v>24.6</v>
      </c>
      <c r="U16" s="39">
        <v>10062</v>
      </c>
      <c r="V16" s="44">
        <v>736</v>
      </c>
      <c r="W16" s="39">
        <v>9326</v>
      </c>
      <c r="X16" s="39"/>
      <c r="Y16" s="39"/>
    </row>
    <row r="17" spans="1:26" x14ac:dyDescent="0.25">
      <c r="A17" s="67" t="s">
        <v>23</v>
      </c>
      <c r="B17" s="75"/>
      <c r="C17" s="26">
        <f>SUM(C15:C16)</f>
        <v>156110</v>
      </c>
      <c r="D17" s="27" t="s">
        <v>52</v>
      </c>
      <c r="E17" s="26">
        <f>SUM(E15:E16)</f>
        <v>30165</v>
      </c>
      <c r="F17" s="27" t="s">
        <v>55</v>
      </c>
      <c r="G17" s="26">
        <f>SUM(G15:G16)</f>
        <v>35523</v>
      </c>
      <c r="H17" s="27" t="s">
        <v>56</v>
      </c>
      <c r="I17" s="26">
        <f>SUM(I15:I16)</f>
        <v>88439</v>
      </c>
      <c r="J17" s="27" t="s">
        <v>57</v>
      </c>
      <c r="K17" s="27">
        <f t="shared" ref="K17:Q17" si="1">SUM(K15:K16)</f>
        <v>75901</v>
      </c>
      <c r="L17" s="27">
        <f t="shared" si="1"/>
        <v>51069</v>
      </c>
      <c r="M17" s="27">
        <f t="shared" si="1"/>
        <v>528</v>
      </c>
      <c r="N17" s="27">
        <f t="shared" si="1"/>
        <v>2016</v>
      </c>
      <c r="O17" s="27">
        <f t="shared" si="1"/>
        <v>52</v>
      </c>
      <c r="P17" s="26">
        <f t="shared" si="1"/>
        <v>81452</v>
      </c>
      <c r="Q17" s="26">
        <f t="shared" si="1"/>
        <v>156110</v>
      </c>
      <c r="R17" s="26">
        <f>P17:P18-Q17:Q18</f>
        <v>-74658</v>
      </c>
      <c r="S17" s="45"/>
      <c r="T17" s="39"/>
      <c r="U17" s="42">
        <f>SUM(U15:U16)</f>
        <v>77100</v>
      </c>
      <c r="V17" s="46">
        <f>SUM(V15:V16)</f>
        <v>12200</v>
      </c>
      <c r="W17" s="42">
        <f>SUM(W15:W16)</f>
        <v>15801</v>
      </c>
      <c r="X17" s="39"/>
      <c r="Y17" s="39"/>
    </row>
    <row r="18" spans="1:26" ht="6.75" customHeight="1" x14ac:dyDescent="0.25">
      <c r="A18" s="19"/>
      <c r="B18" s="20"/>
      <c r="C18" s="19"/>
      <c r="D18" s="19"/>
      <c r="E18" s="21"/>
      <c r="F18" s="21"/>
      <c r="G18" s="1"/>
      <c r="H18" s="1"/>
      <c r="I18" s="3"/>
      <c r="J18" s="4"/>
      <c r="K18" s="4"/>
      <c r="L18" s="4"/>
      <c r="M18" s="1"/>
      <c r="N18" s="4"/>
      <c r="O18" s="5"/>
      <c r="P18" s="1"/>
      <c r="Q18" s="1"/>
      <c r="R18" s="1"/>
      <c r="S18" s="39"/>
      <c r="T18" s="39"/>
      <c r="U18" s="39"/>
      <c r="V18" s="39"/>
      <c r="W18" s="39"/>
      <c r="X18" s="39"/>
      <c r="Y18" s="39"/>
    </row>
    <row r="19" spans="1:26" x14ac:dyDescent="0.25">
      <c r="A19" s="19" t="s">
        <v>24</v>
      </c>
      <c r="B19" s="20"/>
      <c r="C19" s="19"/>
      <c r="D19" s="19"/>
      <c r="E19" s="21"/>
      <c r="F19" s="21"/>
      <c r="G19" s="1"/>
      <c r="H19" s="1"/>
      <c r="I19" s="3"/>
      <c r="J19" s="4"/>
      <c r="K19" s="4"/>
      <c r="L19" s="4"/>
      <c r="M19" s="1"/>
      <c r="N19" s="4"/>
      <c r="O19" s="5"/>
      <c r="P19" s="1"/>
      <c r="Q19" s="1"/>
      <c r="R19" s="1"/>
      <c r="S19" s="45"/>
      <c r="T19" s="39"/>
      <c r="U19" s="39"/>
      <c r="V19" s="39"/>
      <c r="W19" s="39"/>
      <c r="X19" s="39"/>
      <c r="Y19" s="39"/>
    </row>
    <row r="20" spans="1:26" x14ac:dyDescent="0.25">
      <c r="S20" s="29"/>
      <c r="T20" s="24"/>
      <c r="U20" s="24"/>
      <c r="V20" s="24"/>
      <c r="W20" s="24"/>
      <c r="X20" s="24"/>
      <c r="Y20" s="24"/>
    </row>
    <row r="21" spans="1:26" x14ac:dyDescent="0.25">
      <c r="S21" s="24"/>
      <c r="T21" s="37"/>
      <c r="U21" s="37"/>
      <c r="V21" s="37"/>
      <c r="W21" s="37"/>
      <c r="X21" s="37"/>
      <c r="Y21" s="37"/>
      <c r="Z21" s="37"/>
    </row>
    <row r="22" spans="1:26" x14ac:dyDescent="0.25">
      <c r="S22" s="24"/>
      <c r="T22" s="38"/>
      <c r="U22" s="37"/>
      <c r="V22" s="37"/>
      <c r="W22" s="37"/>
      <c r="X22" s="37"/>
      <c r="Y22" s="37"/>
      <c r="Z22" s="37"/>
    </row>
    <row r="23" spans="1:26" x14ac:dyDescent="0.25">
      <c r="S23" s="24"/>
      <c r="T23" s="37"/>
      <c r="U23" s="37"/>
      <c r="V23" s="37"/>
      <c r="W23" s="37"/>
      <c r="X23" s="37"/>
      <c r="Y23" s="37"/>
      <c r="Z23" s="37"/>
    </row>
    <row r="24" spans="1:26" x14ac:dyDescent="0.25">
      <c r="S24" s="6"/>
      <c r="T24" s="37"/>
      <c r="U24" s="37"/>
      <c r="V24" s="37"/>
      <c r="W24" s="37"/>
      <c r="X24" s="37"/>
      <c r="Y24" s="37"/>
      <c r="Z24" s="37"/>
    </row>
    <row r="25" spans="1:26" x14ac:dyDescent="0.25">
      <c r="T25" s="37"/>
      <c r="U25" s="37"/>
      <c r="V25" s="37"/>
      <c r="W25" s="37"/>
      <c r="X25" s="37"/>
      <c r="Y25" s="37"/>
      <c r="Z25" s="37"/>
    </row>
    <row r="26" spans="1:26" x14ac:dyDescent="0.25">
      <c r="T26" s="37"/>
      <c r="U26" s="37"/>
      <c r="V26" s="37"/>
      <c r="W26" s="37"/>
      <c r="X26" s="37"/>
      <c r="Y26" s="37"/>
      <c r="Z26" s="37"/>
    </row>
    <row r="27" spans="1:26" x14ac:dyDescent="0.25">
      <c r="T27" s="37"/>
      <c r="U27" s="37"/>
      <c r="V27" s="37"/>
      <c r="W27" s="37"/>
      <c r="X27" s="37"/>
      <c r="Y27" s="37"/>
      <c r="Z27" s="37"/>
    </row>
    <row r="28" spans="1:26" x14ac:dyDescent="0.25">
      <c r="T28" s="37"/>
      <c r="U28" s="37"/>
      <c r="V28" s="37"/>
      <c r="W28" s="37"/>
      <c r="X28" s="37"/>
      <c r="Y28" s="37"/>
      <c r="Z28" s="37"/>
    </row>
    <row r="29" spans="1:26" x14ac:dyDescent="0.25">
      <c r="T29" s="37"/>
      <c r="U29" s="37"/>
      <c r="V29" s="37"/>
      <c r="W29" s="37"/>
      <c r="X29" s="37"/>
      <c r="Y29" s="37"/>
      <c r="Z29" s="37"/>
    </row>
    <row r="30" spans="1:26" x14ac:dyDescent="0.25">
      <c r="T30" s="37"/>
      <c r="U30" s="37"/>
      <c r="V30" s="37"/>
      <c r="W30" s="37"/>
      <c r="X30" s="37"/>
      <c r="Y30" s="37"/>
      <c r="Z30" s="37"/>
    </row>
    <row r="31" spans="1:26" x14ac:dyDescent="0.25">
      <c r="T31" s="37"/>
      <c r="U31" s="37"/>
      <c r="V31" s="37"/>
      <c r="W31" s="37"/>
      <c r="X31" s="37"/>
      <c r="Y31" s="37"/>
      <c r="Z31" s="37"/>
    </row>
    <row r="32" spans="1:26" x14ac:dyDescent="0.25">
      <c r="T32" s="37"/>
      <c r="U32" s="37"/>
      <c r="V32" s="37"/>
      <c r="W32" s="37"/>
      <c r="X32" s="37"/>
      <c r="Y32" s="37"/>
      <c r="Z32" s="37"/>
    </row>
    <row r="33" spans="20:26" x14ac:dyDescent="0.25">
      <c r="T33" s="37"/>
      <c r="U33" s="37"/>
      <c r="V33" s="37"/>
      <c r="W33" s="37"/>
      <c r="X33" s="37"/>
      <c r="Y33" s="37"/>
      <c r="Z33" s="37"/>
    </row>
    <row r="34" spans="20:26" x14ac:dyDescent="0.25">
      <c r="T34" s="37"/>
      <c r="U34" s="37"/>
      <c r="V34" s="37"/>
      <c r="W34" s="37"/>
      <c r="X34" s="37"/>
      <c r="Y34" s="37"/>
      <c r="Z34" s="37"/>
    </row>
    <row r="35" spans="20:26" x14ac:dyDescent="0.25">
      <c r="T35" s="37"/>
      <c r="U35" s="37"/>
      <c r="V35" s="37"/>
      <c r="W35" s="37"/>
      <c r="X35" s="37"/>
      <c r="Y35" s="37"/>
      <c r="Z35" s="37"/>
    </row>
    <row r="36" spans="20:26" x14ac:dyDescent="0.25">
      <c r="T36" s="37"/>
      <c r="U36" s="37"/>
      <c r="V36" s="37"/>
      <c r="W36" s="37"/>
      <c r="X36" s="37"/>
      <c r="Y36" s="37"/>
      <c r="Z36" s="37"/>
    </row>
    <row r="37" spans="20:26" x14ac:dyDescent="0.25">
      <c r="T37" s="37"/>
      <c r="U37" s="37"/>
      <c r="V37" s="37"/>
      <c r="W37" s="37"/>
      <c r="X37" s="37"/>
      <c r="Y37" s="37"/>
      <c r="Z37" s="37"/>
    </row>
    <row r="38" spans="20:26" x14ac:dyDescent="0.25">
      <c r="T38" s="37"/>
      <c r="U38" s="37"/>
      <c r="V38" s="37"/>
      <c r="W38" s="37"/>
      <c r="X38" s="37"/>
      <c r="Y38" s="37"/>
      <c r="Z38" s="37"/>
    </row>
  </sheetData>
  <mergeCells count="25">
    <mergeCell ref="L5:L7"/>
    <mergeCell ref="M5:M7"/>
    <mergeCell ref="N5:N7"/>
    <mergeCell ref="O5:O7"/>
    <mergeCell ref="A15:B15"/>
    <mergeCell ref="H6:H7"/>
    <mergeCell ref="I6:I7"/>
    <mergeCell ref="J6:J7"/>
    <mergeCell ref="K5:K7"/>
    <mergeCell ref="A17:B17"/>
    <mergeCell ref="C6:C7"/>
    <mergeCell ref="D6:D7"/>
    <mergeCell ref="E6:E7"/>
    <mergeCell ref="A2:R2"/>
    <mergeCell ref="A4:A7"/>
    <mergeCell ref="B4:B7"/>
    <mergeCell ref="C4:J4"/>
    <mergeCell ref="K4:O4"/>
    <mergeCell ref="C5:D5"/>
    <mergeCell ref="E5:F5"/>
    <mergeCell ref="G5:H5"/>
    <mergeCell ref="I5:J5"/>
    <mergeCell ref="P4:R5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2"/>
  <sheetViews>
    <sheetView workbookViewId="0">
      <selection activeCell="N2" sqref="N2"/>
    </sheetView>
  </sheetViews>
  <sheetFormatPr defaultRowHeight="15" x14ac:dyDescent="0.25"/>
  <sheetData>
    <row r="2" spans="1:3" x14ac:dyDescent="0.25">
      <c r="B2" t="s">
        <v>11</v>
      </c>
      <c r="C2" t="s">
        <v>12</v>
      </c>
    </row>
    <row r="3" spans="1:3" x14ac:dyDescent="0.25">
      <c r="A3" s="10" t="s">
        <v>29</v>
      </c>
      <c r="B3" s="12">
        <v>7.3</v>
      </c>
      <c r="C3" s="12">
        <v>13.7</v>
      </c>
    </row>
    <row r="4" spans="1:3" x14ac:dyDescent="0.25">
      <c r="A4" s="10" t="s">
        <v>31</v>
      </c>
      <c r="B4" s="12">
        <v>8.1999999999999993</v>
      </c>
      <c r="C4" s="12">
        <v>11.3</v>
      </c>
    </row>
    <row r="5" spans="1:3" ht="25.5" x14ac:dyDescent="0.25">
      <c r="A5" s="10" t="s">
        <v>27</v>
      </c>
      <c r="B5" s="12">
        <v>8.8000000000000007</v>
      </c>
      <c r="C5" s="12">
        <v>12.7</v>
      </c>
    </row>
    <row r="6" spans="1:3" x14ac:dyDescent="0.25">
      <c r="A6" s="10" t="s">
        <v>32</v>
      </c>
      <c r="B6" s="15">
        <v>9</v>
      </c>
      <c r="C6" s="12">
        <v>11.5</v>
      </c>
    </row>
    <row r="7" spans="1:3" ht="25.5" x14ac:dyDescent="0.25">
      <c r="A7" s="10" t="s">
        <v>30</v>
      </c>
      <c r="B7" s="12">
        <v>9.3000000000000007</v>
      </c>
      <c r="C7" s="12">
        <v>10.8</v>
      </c>
    </row>
    <row r="8" spans="1:3" ht="25.5" x14ac:dyDescent="0.25">
      <c r="A8" s="9" t="s">
        <v>26</v>
      </c>
      <c r="B8" s="12">
        <v>10.3</v>
      </c>
      <c r="C8" s="12">
        <v>5.6</v>
      </c>
    </row>
    <row r="9" spans="1:3" ht="25.5" x14ac:dyDescent="0.25">
      <c r="A9" s="8" t="s">
        <v>33</v>
      </c>
      <c r="B9" s="12">
        <v>20.2</v>
      </c>
      <c r="C9" s="12">
        <v>7.9</v>
      </c>
    </row>
    <row r="10" spans="1:3" ht="25.5" x14ac:dyDescent="0.25">
      <c r="A10" s="11" t="s">
        <v>34</v>
      </c>
      <c r="B10" s="14">
        <v>34.200000000000003</v>
      </c>
      <c r="C10" s="14">
        <v>31.8</v>
      </c>
    </row>
    <row r="14" spans="1:3" x14ac:dyDescent="0.25">
      <c r="B14" t="s">
        <v>11</v>
      </c>
      <c r="C14" t="s">
        <v>12</v>
      </c>
    </row>
    <row r="15" spans="1:3" ht="25.5" x14ac:dyDescent="0.25">
      <c r="A15" s="8" t="s">
        <v>20</v>
      </c>
      <c r="B15" s="12">
        <v>5.3</v>
      </c>
      <c r="C15" s="12">
        <v>5.0999999999999996</v>
      </c>
    </row>
    <row r="16" spans="1:3" x14ac:dyDescent="0.25">
      <c r="A16" s="8" t="s">
        <v>22</v>
      </c>
      <c r="B16" s="12">
        <v>8.1</v>
      </c>
      <c r="C16" s="12">
        <v>10.1</v>
      </c>
    </row>
    <row r="17" spans="1:3" ht="25.5" x14ac:dyDescent="0.25">
      <c r="A17" s="7" t="s">
        <v>17</v>
      </c>
      <c r="B17" s="12">
        <v>8.1999999999999993</v>
      </c>
      <c r="C17" s="12">
        <v>5.9</v>
      </c>
    </row>
    <row r="18" spans="1:3" x14ac:dyDescent="0.25">
      <c r="A18" s="8" t="s">
        <v>21</v>
      </c>
      <c r="B18" s="12">
        <v>9.9</v>
      </c>
      <c r="C18" s="12">
        <v>15.9</v>
      </c>
    </row>
    <row r="19" spans="1:3" x14ac:dyDescent="0.25">
      <c r="A19" s="8" t="s">
        <v>19</v>
      </c>
      <c r="B19" s="13">
        <v>11.8</v>
      </c>
      <c r="C19" s="13">
        <v>15.3</v>
      </c>
    </row>
    <row r="22" spans="1:3" x14ac:dyDescent="0.25">
      <c r="A22" t="s">
        <v>35</v>
      </c>
      <c r="B22" s="16">
        <v>0.55700000000000005</v>
      </c>
    </row>
    <row r="23" spans="1:3" x14ac:dyDescent="0.25">
      <c r="A23" t="s">
        <v>36</v>
      </c>
      <c r="B23" s="17">
        <v>0.41399999999999998</v>
      </c>
    </row>
    <row r="24" spans="1:3" x14ac:dyDescent="0.25">
      <c r="A24" t="s">
        <v>37</v>
      </c>
      <c r="B24" s="16">
        <v>1.7999999999999999E-2</v>
      </c>
    </row>
    <row r="25" spans="1:3" x14ac:dyDescent="0.25">
      <c r="A25" t="s">
        <v>38</v>
      </c>
      <c r="B25" s="16">
        <v>9.7999999999999997E-3</v>
      </c>
    </row>
    <row r="27" spans="1:3" x14ac:dyDescent="0.25">
      <c r="C27">
        <f>55.7+41.4+1.8+0.98</f>
        <v>99.88</v>
      </c>
    </row>
    <row r="28" spans="1:3" x14ac:dyDescent="0.25">
      <c r="A28" t="s">
        <v>35</v>
      </c>
      <c r="B28" s="22">
        <v>0.85</v>
      </c>
    </row>
    <row r="29" spans="1:3" x14ac:dyDescent="0.25">
      <c r="A29" t="s">
        <v>36</v>
      </c>
      <c r="B29" s="22">
        <v>0.13</v>
      </c>
    </row>
    <row r="30" spans="1:3" x14ac:dyDescent="0.25">
      <c r="A30" t="s">
        <v>37</v>
      </c>
      <c r="B30" s="22">
        <v>0.01</v>
      </c>
    </row>
    <row r="31" spans="1:3" x14ac:dyDescent="0.25">
      <c r="A31" t="s">
        <v>38</v>
      </c>
      <c r="B31" s="17">
        <v>6.0000000000000001E-3</v>
      </c>
    </row>
    <row r="33" spans="1:3" x14ac:dyDescent="0.25">
      <c r="A33" s="9"/>
    </row>
    <row r="34" spans="1:3" x14ac:dyDescent="0.25">
      <c r="A34" s="10"/>
    </row>
    <row r="35" spans="1:3" x14ac:dyDescent="0.25">
      <c r="A35" s="10"/>
    </row>
    <row r="36" spans="1:3" x14ac:dyDescent="0.25">
      <c r="A36" s="10"/>
    </row>
    <row r="37" spans="1:3" x14ac:dyDescent="0.25">
      <c r="A37" s="10"/>
    </row>
    <row r="38" spans="1:3" x14ac:dyDescent="0.25">
      <c r="A38" s="10"/>
    </row>
    <row r="39" spans="1:3" x14ac:dyDescent="0.25">
      <c r="A39" s="8"/>
    </row>
    <row r="40" spans="1:3" x14ac:dyDescent="0.25">
      <c r="A40" s="11"/>
    </row>
    <row r="44" spans="1:3" x14ac:dyDescent="0.25">
      <c r="B44" t="s">
        <v>11</v>
      </c>
      <c r="C44" t="s">
        <v>12</v>
      </c>
    </row>
    <row r="45" spans="1:3" ht="25.5" x14ac:dyDescent="0.25">
      <c r="A45" s="9" t="s">
        <v>26</v>
      </c>
      <c r="B45">
        <v>10.3</v>
      </c>
      <c r="C45">
        <v>5.6</v>
      </c>
    </row>
    <row r="46" spans="1:3" ht="25.5" x14ac:dyDescent="0.25">
      <c r="A46" s="10" t="s">
        <v>27</v>
      </c>
      <c r="B46">
        <v>8.8000000000000007</v>
      </c>
      <c r="C46">
        <v>12.7</v>
      </c>
    </row>
    <row r="47" spans="1:3" x14ac:dyDescent="0.25">
      <c r="A47" s="10" t="s">
        <v>29</v>
      </c>
      <c r="B47">
        <v>7.3</v>
      </c>
      <c r="C47">
        <v>13.7</v>
      </c>
    </row>
    <row r="48" spans="1:3" ht="25.5" x14ac:dyDescent="0.25">
      <c r="A48" s="10" t="s">
        <v>30</v>
      </c>
      <c r="B48">
        <v>9.3000000000000007</v>
      </c>
      <c r="C48">
        <v>10.8</v>
      </c>
    </row>
    <row r="49" spans="1:3" x14ac:dyDescent="0.25">
      <c r="A49" s="10" t="s">
        <v>31</v>
      </c>
      <c r="B49">
        <v>8.1999999999999993</v>
      </c>
      <c r="C49">
        <v>11.3</v>
      </c>
    </row>
    <row r="50" spans="1:3" x14ac:dyDescent="0.25">
      <c r="A50" s="10" t="s">
        <v>32</v>
      </c>
      <c r="B50" s="23">
        <v>9</v>
      </c>
      <c r="C50">
        <v>11.5</v>
      </c>
    </row>
    <row r="51" spans="1:3" ht="25.5" x14ac:dyDescent="0.25">
      <c r="A51" s="8" t="s">
        <v>33</v>
      </c>
      <c r="B51">
        <v>20.2</v>
      </c>
      <c r="C51" s="23">
        <v>8</v>
      </c>
    </row>
    <row r="52" spans="1:3" ht="25.5" x14ac:dyDescent="0.25">
      <c r="A52" s="11" t="s">
        <v>34</v>
      </c>
      <c r="B52">
        <v>34.200000000000003</v>
      </c>
      <c r="C52">
        <v>31.8</v>
      </c>
    </row>
  </sheetData>
  <sortState ref="A15:C19">
    <sortCondition ref="B15:B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2025-09-09T11:32:44Z</cp:lastPrinted>
  <dcterms:created xsi:type="dcterms:W3CDTF">2014-01-10T05:32:36Z</dcterms:created>
  <dcterms:modified xsi:type="dcterms:W3CDTF">2025-09-09T11:34:33Z</dcterms:modified>
  <cp:category/>
  <cp:contentStatus/>
</cp:coreProperties>
</file>