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rute.sadeckiene\OneDrive - AMB LT\Desktop\redag._Statistika_2023 m\B-2023-įkėlimui\"/>
    </mc:Choice>
  </mc:AlternateContent>
  <bookViews>
    <workbookView xWindow="0" yWindow="0" windowWidth="12045" windowHeight="4335" activeTab="1"/>
  </bookViews>
  <sheets>
    <sheet name="Alytaus" sheetId="1" r:id="rId1"/>
    <sheet name="Vilniaus" sheetId="2" r:id="rId2"/>
    <sheet name="Lapas1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" i="2" l="1"/>
  <c r="Y7" i="2"/>
  <c r="W8" i="2"/>
  <c r="Y8" i="2"/>
  <c r="W9" i="2"/>
  <c r="Y9" i="2"/>
  <c r="W10" i="2"/>
  <c r="Y10" i="2"/>
  <c r="W11" i="2"/>
  <c r="Y11" i="2"/>
  <c r="W12" i="2"/>
  <c r="Y12" i="2"/>
  <c r="W13" i="2"/>
  <c r="Y13" i="2"/>
  <c r="W14" i="2"/>
  <c r="Y14" i="2"/>
  <c r="W15" i="2"/>
  <c r="Y15" i="2"/>
  <c r="V16" i="2"/>
  <c r="W16" i="2" s="1"/>
  <c r="Y16" i="2" l="1"/>
  <c r="Q16" i="2"/>
  <c r="P16" i="2"/>
  <c r="O16" i="2"/>
  <c r="K16" i="2"/>
  <c r="I16" i="2"/>
  <c r="H16" i="2"/>
  <c r="F16" i="2"/>
  <c r="E16" i="2"/>
  <c r="D16" i="2"/>
  <c r="C16" i="2"/>
  <c r="I15" i="2"/>
  <c r="H15" i="2"/>
  <c r="Q14" i="2"/>
  <c r="P14" i="2"/>
  <c r="O14" i="2"/>
  <c r="M14" i="2"/>
  <c r="L14" i="2"/>
  <c r="K14" i="2"/>
  <c r="I14" i="2"/>
  <c r="H14" i="2"/>
  <c r="G14" i="2"/>
  <c r="F14" i="2"/>
  <c r="D14" i="2"/>
  <c r="C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U12" i="1"/>
  <c r="S12" i="1"/>
  <c r="R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U11" i="1"/>
  <c r="S11" i="1"/>
  <c r="I11" i="1"/>
  <c r="H11" i="1"/>
  <c r="U10" i="1"/>
  <c r="S10" i="1"/>
  <c r="I10" i="1"/>
  <c r="H10" i="1"/>
  <c r="U9" i="1"/>
  <c r="S9" i="1"/>
  <c r="I9" i="1"/>
  <c r="H9" i="1"/>
  <c r="U8" i="1"/>
  <c r="S8" i="1"/>
  <c r="I8" i="1"/>
  <c r="H8" i="1"/>
  <c r="U7" i="1"/>
  <c r="S7" i="1"/>
  <c r="I7" i="1"/>
  <c r="H7" i="1"/>
</calcChain>
</file>

<file path=xl/sharedStrings.xml><?xml version="1.0" encoding="utf-8"?>
<sst xmlns="http://schemas.openxmlformats.org/spreadsheetml/2006/main" count="176" uniqueCount="55">
  <si>
    <t>Eil.</t>
  </si>
  <si>
    <t>Savivaldybių</t>
  </si>
  <si>
    <t>Bibliotekų</t>
  </si>
  <si>
    <t>Tinklo pokyčiai</t>
  </si>
  <si>
    <t>Nestacionarus aptarnavimas</t>
  </si>
  <si>
    <t>Nr.</t>
  </si>
  <si>
    <t>viešosios</t>
  </si>
  <si>
    <t>Iš viso</t>
  </si>
  <si>
    <t>Miesto filialų</t>
  </si>
  <si>
    <t xml:space="preserve">Kaimo </t>
  </si>
  <si>
    <t>Sujungtų</t>
  </si>
  <si>
    <t>tankumo</t>
  </si>
  <si>
    <t>prieigos</t>
  </si>
  <si>
    <t>Uždaryta</t>
  </si>
  <si>
    <t>Sujungta</t>
  </si>
  <si>
    <t>Paslaugų punktų</t>
  </si>
  <si>
    <t>Knygnešystė</t>
  </si>
  <si>
    <t>bibliotekos</t>
  </si>
  <si>
    <t>Iš jų vaikų</t>
  </si>
  <si>
    <t>filialų</t>
  </si>
  <si>
    <t>bibliotekų</t>
  </si>
  <si>
    <t>koeficientas</t>
  </si>
  <si>
    <t>mobilių</t>
  </si>
  <si>
    <t>knygnešių sk.</t>
  </si>
  <si>
    <t>aptarn.vartot.</t>
  </si>
  <si>
    <t>išduota fiz.vnt.</t>
  </si>
  <si>
    <t>gyvent.</t>
  </si>
  <si>
    <t>Tank. Koef.</t>
  </si>
  <si>
    <t>Prieig. Koef.</t>
  </si>
  <si>
    <t>Alytaus m.</t>
  </si>
  <si>
    <t>Alytaus r.</t>
  </si>
  <si>
    <t>Druskininkai</t>
  </si>
  <si>
    <t>Lazdijai</t>
  </si>
  <si>
    <t>Varėna</t>
  </si>
  <si>
    <t>Iš viso:</t>
  </si>
  <si>
    <t>Nestacionarinis aptarnavimas</t>
  </si>
  <si>
    <t>Atidaryta</t>
  </si>
  <si>
    <t>Elektrėnai</t>
  </si>
  <si>
    <t>x</t>
  </si>
  <si>
    <t>Šalčininkai</t>
  </si>
  <si>
    <t>Širvintos</t>
  </si>
  <si>
    <t>Švenčionys</t>
  </si>
  <si>
    <t>Trakai</t>
  </si>
  <si>
    <t>Ukmergė</t>
  </si>
  <si>
    <t>Alytaus apskrityje</t>
  </si>
  <si>
    <t>Vilniaus r.</t>
  </si>
  <si>
    <t>Vilniaus m.</t>
  </si>
  <si>
    <t>Vilniaus apskrityje</t>
  </si>
  <si>
    <t>Vilniaus m. knygnešystės paslaugos neteikia</t>
  </si>
  <si>
    <t>Stulpelis1</t>
  </si>
  <si>
    <t>Stulpelis2</t>
  </si>
  <si>
    <t>Vilniaus apskritis</t>
  </si>
  <si>
    <t>1.1. ALYTAUS APSKRITIES SAVIVALDYBIŲ VIEŠŲJŲ BIBLIOTEKŲ PRIEINAMUMAS 2023 M.</t>
  </si>
  <si>
    <t>1.1. VILNIAUS APSKRITIES SAVIVALDYBIŲ VIEŠŲJŲ BIBLIOTEKŲ PRIEINAMUMAS 2023 M.</t>
  </si>
  <si>
    <t xml:space="preserve">   Bibliotekų skaičius 2023 m. pabaigoje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</si>
</sst>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186"/>
      <scheme val="minor"/>
    </font>
    <font>
      <sz val="11"/>
      <color rgb="FF78263D"/>
      <name val="Calibri"/>
      <family val="2"/>
      <charset val="186"/>
      <scheme val="minor"/>
    </font>
    <font>
      <sz val="10"/>
      <color rgb="FF78263D"/>
      <name val="Arial"/>
      <family val="2"/>
      <charset val="186"/>
    </font>
    <font>
      <b/>
      <sz val="10"/>
      <color rgb="FF78263D"/>
      <name val="Arial"/>
      <family val="2"/>
      <charset val="186"/>
    </font>
    <font>
      <b/>
      <sz val="11"/>
      <color rgb="FF78263D"/>
      <name val="Calibri"/>
      <family val="2"/>
      <charset val="186"/>
      <scheme val="minor"/>
    </font>
    <font>
      <sz val="10"/>
      <color rgb="FFFF0000"/>
      <name val="Arial"/>
      <family val="2"/>
      <charset val="186"/>
    </font>
    <font>
      <sz val="10"/>
      <color rgb="FF8D111A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5" tint="-0.499984740745262"/>
      <name val="Arial"/>
      <family val="2"/>
      <charset val="186"/>
    </font>
    <font>
      <sz val="11"/>
      <color theme="5" tint="-0.499984740745262"/>
      <name val="Calibri"/>
      <family val="2"/>
      <charset val="186"/>
      <scheme val="minor"/>
    </font>
    <font>
      <sz val="10"/>
      <color theme="5" tint="-0.499984740745262"/>
      <name val="Arial"/>
      <family val="2"/>
      <charset val="186"/>
    </font>
    <font>
      <sz val="9"/>
      <color theme="5" tint="-0.499984740745262"/>
      <name val="Arial"/>
      <family val="2"/>
      <charset val="186"/>
    </font>
    <font>
      <sz val="8"/>
      <color theme="5" tint="-0.499984740745262"/>
      <name val="Arial"/>
      <family val="2"/>
      <charset val="186"/>
    </font>
    <font>
      <b/>
      <sz val="11"/>
      <color theme="5" tint="-0.499984740745262"/>
      <name val="Arial"/>
      <family val="2"/>
    </font>
    <font>
      <sz val="1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Calibri"/>
      <family val="2"/>
      <charset val="186"/>
      <scheme val="minor"/>
    </font>
    <font>
      <sz val="10"/>
      <color theme="0"/>
      <name val="Calibri"/>
      <family val="2"/>
      <charset val="186"/>
      <scheme val="minor"/>
    </font>
    <font>
      <b/>
      <sz val="11"/>
      <color theme="5" tint="-0.499984740745262"/>
      <name val="Calibri"/>
      <family val="2"/>
      <charset val="186"/>
      <scheme val="minor"/>
    </font>
    <font>
      <sz val="8"/>
      <color theme="5" tint="-0.499984740745262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color theme="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7E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E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3" borderId="12" xfId="0" applyFont="1" applyFill="1" applyBorder="1" applyAlignment="1">
      <alignment vertical="center" wrapText="1"/>
    </xf>
    <xf numFmtId="0" fontId="4" fillId="2" borderId="0" xfId="0" applyFont="1" applyFill="1"/>
    <xf numFmtId="0" fontId="2" fillId="3" borderId="1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2" fontId="5" fillId="0" borderId="0" xfId="0" applyNumberFormat="1" applyFont="1" applyAlignment="1">
      <alignment horizontal="center" vertical="center" wrapText="1"/>
    </xf>
    <xf numFmtId="0" fontId="6" fillId="0" borderId="0" xfId="0" applyFont="1"/>
    <xf numFmtId="0" fontId="2" fillId="2" borderId="0" xfId="0" applyFont="1" applyFill="1"/>
    <xf numFmtId="2" fontId="5" fillId="3" borderId="12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5" fillId="3" borderId="5" xfId="0" applyNumberFormat="1" applyFont="1" applyFill="1" applyBorder="1" applyAlignment="1">
      <alignment horizontal="center" vertical="center" wrapText="1"/>
    </xf>
    <xf numFmtId="2" fontId="5" fillId="3" borderId="7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2" fontId="5" fillId="3" borderId="11" xfId="0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3" fillId="3" borderId="12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2" fontId="7" fillId="3" borderId="11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2" fontId="7" fillId="3" borderId="12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2" fontId="7" fillId="3" borderId="7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10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0" fillId="3" borderId="11" xfId="0" applyFont="1" applyFill="1" applyBorder="1"/>
    <xf numFmtId="0" fontId="11" fillId="3" borderId="8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5" xfId="0" applyFont="1" applyFill="1" applyBorder="1"/>
    <xf numFmtId="0" fontId="12" fillId="3" borderId="12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1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8" fillId="4" borderId="12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right" vertical="center" wrapText="1"/>
    </xf>
    <xf numFmtId="0" fontId="14" fillId="2" borderId="0" xfId="0" applyFont="1" applyFill="1"/>
    <xf numFmtId="0" fontId="16" fillId="2" borderId="0" xfId="0" applyFont="1" applyFill="1"/>
    <xf numFmtId="0" fontId="17" fillId="2" borderId="0" xfId="0" applyFont="1" applyFill="1"/>
    <xf numFmtId="0" fontId="8" fillId="4" borderId="12" xfId="0" applyFont="1" applyFill="1" applyBorder="1" applyAlignment="1">
      <alignment horizontal="center" vertical="center" wrapText="1"/>
    </xf>
    <xf numFmtId="2" fontId="8" fillId="4" borderId="12" xfId="0" applyNumberFormat="1" applyFont="1" applyFill="1" applyBorder="1" applyAlignment="1">
      <alignment horizontal="center" vertical="center" wrapText="1"/>
    </xf>
    <xf numFmtId="1" fontId="8" fillId="4" borderId="12" xfId="0" applyNumberFormat="1" applyFont="1" applyFill="1" applyBorder="1" applyAlignment="1">
      <alignment horizontal="center" vertical="center"/>
    </xf>
    <xf numFmtId="1" fontId="8" fillId="4" borderId="12" xfId="0" applyNumberFormat="1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1" fontId="10" fillId="3" borderId="5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9" fillId="2" borderId="0" xfId="0" applyFont="1" applyFill="1"/>
    <xf numFmtId="0" fontId="18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9" fillId="2" borderId="0" xfId="0" applyFont="1" applyFill="1"/>
    <xf numFmtId="0" fontId="10" fillId="0" borderId="0" xfId="0" applyFont="1" applyAlignment="1">
      <alignment horizontal="left" vertical="center" wrapText="1"/>
    </xf>
    <xf numFmtId="2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2" fontId="10" fillId="3" borderId="12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1" fontId="10" fillId="3" borderId="12" xfId="0" applyNumberFormat="1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1" fontId="10" fillId="5" borderId="12" xfId="0" applyNumberFormat="1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/>
    </xf>
    <xf numFmtId="0" fontId="21" fillId="2" borderId="0" xfId="0" applyFont="1" applyFill="1"/>
    <xf numFmtId="2" fontId="21" fillId="2" borderId="0" xfId="0" applyNumberFormat="1" applyFont="1" applyFill="1"/>
    <xf numFmtId="2" fontId="22" fillId="2" borderId="0" xfId="0" applyNumberFormat="1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/>
    </xf>
    <xf numFmtId="1" fontId="21" fillId="2" borderId="0" xfId="0" applyNumberFormat="1" applyFont="1" applyFill="1"/>
    <xf numFmtId="0" fontId="20" fillId="2" borderId="0" xfId="0" applyFont="1" applyFill="1"/>
    <xf numFmtId="0" fontId="8" fillId="4" borderId="1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wrapText="1"/>
    </xf>
    <xf numFmtId="0" fontId="8" fillId="4" borderId="12" xfId="0" applyFont="1" applyFill="1" applyBorder="1" applyAlignment="1">
      <alignment horizontal="right" vertical="center"/>
    </xf>
    <xf numFmtId="0" fontId="9" fillId="4" borderId="12" xfId="0" applyFont="1" applyFill="1" applyBorder="1" applyAlignment="1"/>
    <xf numFmtId="0" fontId="13" fillId="2" borderId="0" xfId="0" applyFont="1" applyFill="1" applyAlignment="1">
      <alignment horizontal="center"/>
    </xf>
    <xf numFmtId="0" fontId="9" fillId="2" borderId="0" xfId="0" applyFont="1" applyFill="1" applyAlignment="1"/>
    <xf numFmtId="0" fontId="12" fillId="3" borderId="2" xfId="0" applyFont="1" applyFill="1" applyBorder="1" applyAlignment="1">
      <alignment horizontal="left"/>
    </xf>
    <xf numFmtId="0" fontId="12" fillId="3" borderId="3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0" fillId="0" borderId="0" xfId="0" applyFont="1" applyAlignment="1">
      <alignment horizontal="left" wrapText="1"/>
    </xf>
    <xf numFmtId="0" fontId="12" fillId="3" borderId="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2" formatCode="0.00"/>
      <fill>
        <patternFill patternType="solid">
          <fgColor indexed="64"/>
          <bgColor rgb="FFFFF7E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78263D"/>
        <name val="Arial"/>
        <scheme val="none"/>
      </font>
      <fill>
        <patternFill patternType="solid">
          <fgColor indexed="64"/>
          <bgColor rgb="FFFFF7EF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b/>
        <i val="0"/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b/>
        <i val="0"/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b/>
        <i val="0"/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b/>
        <i val="0"/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b/>
        <i val="0"/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b/>
        <i val="0"/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</dxfs>
  <tableStyles count="0" defaultTableStyle="TableStyleMedium2" defaultPivotStyle="PivotStyleLight16"/>
  <colors>
    <mruColors>
      <color rgb="FFFFF7EF"/>
      <color rgb="FFFFFFFF"/>
      <color rgb="FF78263D"/>
      <color rgb="FF8D111A"/>
      <color rgb="FF920000"/>
      <color rgb="FFCC0000"/>
      <color rgb="FFA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Bibliotekų tankumo koficientas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707874015748031"/>
          <c:y val="0.23145049577136192"/>
          <c:w val="0.40584273840769902"/>
          <c:h val="0.67640456401283178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8"/>
              <c:layout>
                <c:manualLayout>
                  <c:x val="3.6111111111111108E-2"/>
                  <c:y val="2.4271844660194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F6B-4B4D-9873-4B9DD640A3FC}"/>
                </c:ext>
              </c:extLst>
            </c:dLbl>
            <c:dLbl>
              <c:idx val="9"/>
              <c:layout>
                <c:manualLayout>
                  <c:x val="-4.7222222222222276E-2"/>
                  <c:y val="0.194174757281553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F6B-4B4D-9873-4B9DD640A3FC}"/>
                </c:ext>
              </c:extLst>
            </c:dLbl>
            <c:dLbl>
              <c:idx val="10"/>
              <c:layout>
                <c:manualLayout>
                  <c:x val="4.7222222222222276E-2"/>
                  <c:y val="-2.42718446601942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1,33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F6B-4B4D-9873-4B9DD640A3FC}"/>
                </c:ext>
              </c:extLst>
            </c:dLbl>
            <c:dLbl>
              <c:idx val="12"/>
              <c:layout>
                <c:manualLayout>
                  <c:x val="1.9444444444444445E-2"/>
                  <c:y val="7.28155339805824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1,08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F6B-4B4D-9873-4B9DD640A3FC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0,98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F6B-4B4D-9873-4B9DD640A3FC}"/>
                </c:ext>
              </c:extLst>
            </c:dLbl>
            <c:dLbl>
              <c:idx val="14"/>
              <c:layout>
                <c:manualLayout>
                  <c:x val="4.4444444444444446E-2"/>
                  <c:y val="-0.145631067961165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F6B-4B4D-9873-4B9DD640A3FC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(Vilniaus!$B$7,Vilniaus!$B$8,Vilniaus!$B$9,Vilniaus!$B$10,Vilniaus!$B$11,Vilniaus!$B$12,Vilniaus!$B$13,Vilniaus!$B$15,Vilniaus!$S$16,Vilniaus!$S$7,Vilniaus!$S$8,Vilniaus!$S$9,Vilniaus!$S$10,Vilniaus!$S$11,Vilniaus!$S$12)</c:f>
              <c:strCache>
                <c:ptCount val="15"/>
                <c:pt idx="0">
                  <c:v>Elektrėnai</c:v>
                </c:pt>
                <c:pt idx="1">
                  <c:v>Šalčininkai</c:v>
                </c:pt>
                <c:pt idx="2">
                  <c:v>Širvintos</c:v>
                </c:pt>
                <c:pt idx="3">
                  <c:v>Švenčionys</c:v>
                </c:pt>
                <c:pt idx="4">
                  <c:v>Trakai</c:v>
                </c:pt>
                <c:pt idx="5">
                  <c:v>Ukmergė</c:v>
                </c:pt>
                <c:pt idx="6">
                  <c:v>Vilniaus r.</c:v>
                </c:pt>
                <c:pt idx="7">
                  <c:v>Vilniaus m.</c:v>
                </c:pt>
                <c:pt idx="8">
                  <c:v>Vilniaus apskrityje</c:v>
                </c:pt>
                <c:pt idx="9">
                  <c:v>Alytaus m.</c:v>
                </c:pt>
                <c:pt idx="10">
                  <c:v>Alytaus r.</c:v>
                </c:pt>
                <c:pt idx="11">
                  <c:v>Druskininkai</c:v>
                </c:pt>
                <c:pt idx="12">
                  <c:v>Lazdijai</c:v>
                </c:pt>
                <c:pt idx="13">
                  <c:v>Varėna</c:v>
                </c:pt>
                <c:pt idx="14">
                  <c:v>Alytaus apskrityje</c:v>
                </c:pt>
              </c:strCache>
            </c:strRef>
          </c:cat>
          <c:val>
            <c:numRef>
              <c:f>(Vilniaus!$H$7,Vilniaus!$H$8,Vilniaus!$H$9,Vilniaus!$H$10,Vilniaus!$H$11,Vilniaus!$H$12,Vilniaus!$H$13,Vilniaus!$H$15,Vilniaus!$H$16,Vilniaus!$T$7,Vilniaus!$T$8,Vilniaus!$T$9,Vilniaus!$T$10,Vilniaus!$T$11,Vilniaus!$T$12)</c:f>
              <c:numCache>
                <c:formatCode>0.00</c:formatCode>
                <c:ptCount val="15"/>
                <c:pt idx="0">
                  <c:v>0.49584727903805631</c:v>
                </c:pt>
                <c:pt idx="1">
                  <c:v>0.84005376344086025</c:v>
                </c:pt>
                <c:pt idx="2">
                  <c:v>1.2788584505620246</c:v>
                </c:pt>
                <c:pt idx="3">
                  <c:v>0.71984523327484595</c:v>
                </c:pt>
                <c:pt idx="4">
                  <c:v>0.44530206323289301</c:v>
                </c:pt>
                <c:pt idx="5">
                  <c:v>0.82314205079962377</c:v>
                </c:pt>
                <c:pt idx="6">
                  <c:v>0.41690097147621724</c:v>
                </c:pt>
                <c:pt idx="7">
                  <c:v>2.7264857643362027E-2</c:v>
                </c:pt>
                <c:pt idx="8">
                  <c:v>0.15765696381682073</c:v>
                </c:pt>
                <c:pt idx="9">
                  <c:v>0.08</c:v>
                </c:pt>
                <c:pt idx="10">
                  <c:v>1.33</c:v>
                </c:pt>
                <c:pt idx="11">
                  <c:v>0.2</c:v>
                </c:pt>
                <c:pt idx="12">
                  <c:v>1.08</c:v>
                </c:pt>
                <c:pt idx="13">
                  <c:v>0.98</c:v>
                </c:pt>
                <c:pt idx="14" formatCode="General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51C-49CF-8003-B59E9375F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89088"/>
        <c:axId val="50890624"/>
      </c:radarChart>
      <c:catAx>
        <c:axId val="5088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90624"/>
        <c:crosses val="autoZero"/>
        <c:auto val="1"/>
        <c:lblAlgn val="ctr"/>
        <c:lblOffset val="100"/>
        <c:noMultiLvlLbl val="0"/>
      </c:catAx>
      <c:valAx>
        <c:axId val="508906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5088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Bibliotekų tankumo koficientas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3333333333332829E-3"/>
                  <c:y val="-0.148148148148148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423-45B5-9428-C10299798B50}"/>
                </c:ext>
              </c:extLst>
            </c:dLbl>
            <c:dLbl>
              <c:idx val="2"/>
              <c:layout>
                <c:manualLayout>
                  <c:x val="-0.05"/>
                  <c:y val="7.4074074074074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23-45B5-9428-C10299798B50}"/>
                </c:ext>
              </c:extLst>
            </c:dLbl>
            <c:dLbl>
              <c:idx val="6"/>
              <c:layout>
                <c:manualLayout>
                  <c:x val="4.1666666666666664E-2"/>
                  <c:y val="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423-45B5-9428-C10299798B50}"/>
                </c:ext>
              </c:extLst>
            </c:dLbl>
            <c:dLbl>
              <c:idx val="7"/>
              <c:layout>
                <c:manualLayout>
                  <c:x val="4.1666666666666567E-2"/>
                  <c:y val="0.189814814814814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23-45B5-9428-C10299798B50}"/>
                </c:ext>
              </c:extLst>
            </c:dLbl>
            <c:dLbl>
              <c:idx val="8"/>
              <c:layout>
                <c:manualLayout>
                  <c:x val="-1.3888888888888838E-2"/>
                  <c:y val="0.152777777777777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423-45B5-9428-C10299798B50}"/>
                </c:ext>
              </c:extLst>
            </c:dLbl>
            <c:dLbl>
              <c:idx val="9"/>
              <c:layout>
                <c:manualLayout>
                  <c:x val="-7.2222222222222215E-2"/>
                  <c:y val="0.143518518518518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23-45B5-9428-C10299798B50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(Vilniaus!$B$7,Vilniaus!$B$8,Vilniaus!$B$9,Vilniaus!$B$10,Vilniaus!$B$11,Vilniaus!$B$12,Vilniaus!$B$13,Vilniaus!$B$15,Vilniaus!$S$16,Vilniaus!$S$7,Vilniaus!$S$8,Vilniaus!$S$9,Vilniaus!$S$10,Vilniaus!$S$11,Vilniaus!$S$12)</c:f>
              <c:strCache>
                <c:ptCount val="15"/>
                <c:pt idx="0">
                  <c:v>Elektrėnai</c:v>
                </c:pt>
                <c:pt idx="1">
                  <c:v>Šalčininkai</c:v>
                </c:pt>
                <c:pt idx="2">
                  <c:v>Širvintos</c:v>
                </c:pt>
                <c:pt idx="3">
                  <c:v>Švenčionys</c:v>
                </c:pt>
                <c:pt idx="4">
                  <c:v>Trakai</c:v>
                </c:pt>
                <c:pt idx="5">
                  <c:v>Ukmergė</c:v>
                </c:pt>
                <c:pt idx="6">
                  <c:v>Vilniaus r.</c:v>
                </c:pt>
                <c:pt idx="7">
                  <c:v>Vilniaus m.</c:v>
                </c:pt>
                <c:pt idx="8">
                  <c:v>Vilniaus apskrityje</c:v>
                </c:pt>
                <c:pt idx="9">
                  <c:v>Alytaus m.</c:v>
                </c:pt>
                <c:pt idx="10">
                  <c:v>Alytaus r.</c:v>
                </c:pt>
                <c:pt idx="11">
                  <c:v>Druskininkai</c:v>
                </c:pt>
                <c:pt idx="12">
                  <c:v>Lazdijai</c:v>
                </c:pt>
                <c:pt idx="13">
                  <c:v>Varėna</c:v>
                </c:pt>
                <c:pt idx="14">
                  <c:v>Alytaus apskrityje</c:v>
                </c:pt>
              </c:strCache>
            </c:strRef>
          </c:cat>
          <c:val>
            <c:numRef>
              <c:f>(Vilniaus!$H$7,Vilniaus!$H$8,Vilniaus!$H$9,Vilniaus!$H$10,Vilniaus!$H$11,Vilniaus!$H$12,Vilniaus!$H$13,Vilniaus!$H$15,Vilniaus!$H$16,Vilniaus!$T$7,Vilniaus!$T$8,Vilniaus!$T$9,Vilniaus!$T$10,Vilniaus!$T$11,Vilniaus!$T$12)</c:f>
              <c:numCache>
                <c:formatCode>0.00</c:formatCode>
                <c:ptCount val="15"/>
                <c:pt idx="0">
                  <c:v>0.49584727903805631</c:v>
                </c:pt>
                <c:pt idx="1">
                  <c:v>0.84005376344086025</c:v>
                </c:pt>
                <c:pt idx="2">
                  <c:v>1.2788584505620246</c:v>
                </c:pt>
                <c:pt idx="3">
                  <c:v>0.71984523327484595</c:v>
                </c:pt>
                <c:pt idx="4">
                  <c:v>0.44530206323289301</c:v>
                </c:pt>
                <c:pt idx="5">
                  <c:v>0.82314205079962377</c:v>
                </c:pt>
                <c:pt idx="6">
                  <c:v>0.41690097147621724</c:v>
                </c:pt>
                <c:pt idx="7">
                  <c:v>2.7264857643362027E-2</c:v>
                </c:pt>
                <c:pt idx="8">
                  <c:v>0.15765696381682073</c:v>
                </c:pt>
                <c:pt idx="9">
                  <c:v>0.08</c:v>
                </c:pt>
                <c:pt idx="10">
                  <c:v>1.33</c:v>
                </c:pt>
                <c:pt idx="11">
                  <c:v>0.2</c:v>
                </c:pt>
                <c:pt idx="12">
                  <c:v>1.08</c:v>
                </c:pt>
                <c:pt idx="13">
                  <c:v>0.98</c:v>
                </c:pt>
                <c:pt idx="14" formatCode="General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F35-46DD-BEA8-E851D96C8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99680"/>
        <c:axId val="51001216"/>
      </c:radarChart>
      <c:catAx>
        <c:axId val="5099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01216"/>
        <c:crosses val="autoZero"/>
        <c:auto val="1"/>
        <c:lblAlgn val="ctr"/>
        <c:lblOffset val="100"/>
        <c:noMultiLvlLbl val="0"/>
      </c:catAx>
      <c:valAx>
        <c:axId val="5100121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50999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344903762029748"/>
          <c:y val="0.100202693641397"/>
          <c:w val="0.46199081364829397"/>
          <c:h val="0.80932697281452959"/>
        </c:manualLayout>
      </c:layout>
      <c:radarChart>
        <c:radarStyle val="marker"/>
        <c:varyColors val="0"/>
        <c:ser>
          <c:idx val="0"/>
          <c:order val="0"/>
          <c:tx>
            <c:strRef>
              <c:f>Lapas1!$B$6</c:f>
              <c:strCache>
                <c:ptCount val="1"/>
                <c:pt idx="0">
                  <c:v>1,21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1.3888888888888788E-2"/>
                  <c:y val="-0.291970802919708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1B-4A4F-AA8F-E77CA7444347}"/>
                </c:ext>
              </c:extLst>
            </c:dLbl>
            <c:dLbl>
              <c:idx val="1"/>
              <c:layout>
                <c:manualLayout>
                  <c:x val="3.6111111111111011E-2"/>
                  <c:y val="3.8929440389294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1B-4A4F-AA8F-E77CA7444347}"/>
                </c:ext>
              </c:extLst>
            </c:dLbl>
            <c:dLbl>
              <c:idx val="2"/>
              <c:layout>
                <c:manualLayout>
                  <c:x val="0.1"/>
                  <c:y val="-0.155717761557177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1B-4A4F-AA8F-E77CA7444347}"/>
                </c:ext>
              </c:extLst>
            </c:dLbl>
            <c:dLbl>
              <c:idx val="3"/>
              <c:layout>
                <c:manualLayout>
                  <c:x val="-4.1666666666666664E-2"/>
                  <c:y val="-2.4330900243309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1B-4A4F-AA8F-E77CA7444347}"/>
                </c:ext>
              </c:extLst>
            </c:dLbl>
            <c:dLbl>
              <c:idx val="4"/>
              <c:layout>
                <c:manualLayout>
                  <c:x val="2.7777777777777779E-3"/>
                  <c:y val="4.86618004866180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1B-4A4F-AA8F-E77CA7444347}"/>
                </c:ext>
              </c:extLst>
            </c:dLbl>
            <c:dLbl>
              <c:idx val="5"/>
              <c:layout>
                <c:manualLayout>
                  <c:x val="0.125"/>
                  <c:y val="0.141119221411192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1B-4A4F-AA8F-E77CA7444347}"/>
                </c:ext>
              </c:extLst>
            </c:dLbl>
            <c:dLbl>
              <c:idx val="6"/>
              <c:layout>
                <c:manualLayout>
                  <c:x val="1.1111220472440946E-2"/>
                  <c:y val="0.1313870528957603"/>
                </c:manualLayout>
              </c:layout>
              <c:spPr>
                <a:solidFill>
                  <a:schemeClr val="accent6">
                    <a:lumMod val="40000"/>
                    <a:lumOff val="6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902668416447932E-2"/>
                      <c:h val="6.93751822688830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E41B-4A4F-AA8F-E77CA7444347}"/>
                </c:ext>
              </c:extLst>
            </c:dLbl>
            <c:dLbl>
              <c:idx val="7"/>
              <c:layout>
                <c:manualLayout>
                  <c:x val="0"/>
                  <c:y val="0.102189781021897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1B-4A4F-AA8F-E77CA7444347}"/>
                </c:ext>
              </c:extLst>
            </c:dLbl>
            <c:dLbl>
              <c:idx val="8"/>
              <c:layout>
                <c:manualLayout>
                  <c:x val="-1.6666666666666718E-2"/>
                  <c:y val="-5.3527980535279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1B-4A4F-AA8F-E77CA7444347}"/>
                </c:ext>
              </c:extLst>
            </c:dLbl>
            <c:dLbl>
              <c:idx val="9"/>
              <c:layout>
                <c:manualLayout>
                  <c:x val="-2.5000000000000001E-2"/>
                  <c:y val="7.2992700729927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1B-4A4F-AA8F-E77CA7444347}"/>
                </c:ext>
              </c:extLst>
            </c:dLbl>
            <c:dLbl>
              <c:idx val="10"/>
              <c:layout>
                <c:manualLayout>
                  <c:x val="-8.0555555555555561E-2"/>
                  <c:y val="4.3795620437956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1B-4A4F-AA8F-E77CA7444347}"/>
                </c:ext>
              </c:extLst>
            </c:dLbl>
            <c:dLbl>
              <c:idx val="11"/>
              <c:layout>
                <c:manualLayout>
                  <c:x val="-3.0555555555555555E-2"/>
                  <c:y val="-2.4330900243309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1B-4A4F-AA8F-E77CA7444347}"/>
                </c:ext>
              </c:extLst>
            </c:dLbl>
            <c:dLbl>
              <c:idx val="12"/>
              <c:layout>
                <c:manualLayout>
                  <c:x val="-5.8333333333333334E-2"/>
                  <c:y val="-0.126520681265206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41B-4A4F-AA8F-E77CA7444347}"/>
                </c:ext>
              </c:extLst>
            </c:dLbl>
            <c:dLbl>
              <c:idx val="13"/>
              <c:layout>
                <c:manualLayout>
                  <c:x val="-5.5555555555555608E-2"/>
                  <c:y val="-0.248175182481751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41B-4A4F-AA8F-E77CA7444347}"/>
                </c:ext>
              </c:extLst>
            </c:dLbl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Lapas1!$A$7:$A$18</c:f>
              <c:strCache>
                <c:ptCount val="12"/>
                <c:pt idx="0">
                  <c:v>Druskininkai</c:v>
                </c:pt>
                <c:pt idx="1">
                  <c:v>Lazdijai</c:v>
                </c:pt>
                <c:pt idx="2">
                  <c:v>Varėna</c:v>
                </c:pt>
                <c:pt idx="3">
                  <c:v>Stulpelis1</c:v>
                </c:pt>
                <c:pt idx="4">
                  <c:v>Elektrėnai</c:v>
                </c:pt>
                <c:pt idx="5">
                  <c:v>Šalčininkai</c:v>
                </c:pt>
                <c:pt idx="6">
                  <c:v>Širvintos</c:v>
                </c:pt>
                <c:pt idx="7">
                  <c:v>Švenčionys</c:v>
                </c:pt>
                <c:pt idx="8">
                  <c:v>Trakai</c:v>
                </c:pt>
                <c:pt idx="9">
                  <c:v>Ukmergė</c:v>
                </c:pt>
                <c:pt idx="10">
                  <c:v>Vilniaus r.</c:v>
                </c:pt>
                <c:pt idx="11">
                  <c:v>Vilniaus m.</c:v>
                </c:pt>
              </c:strCache>
            </c:strRef>
          </c:cat>
          <c:val>
            <c:numRef>
              <c:f>Lapas1!$B$7:$B$18</c:f>
              <c:numCache>
                <c:formatCode>0.00</c:formatCode>
                <c:ptCount val="12"/>
                <c:pt idx="0">
                  <c:v>0.19</c:v>
                </c:pt>
                <c:pt idx="1">
                  <c:v>1.18</c:v>
                </c:pt>
                <c:pt idx="2">
                  <c:v>1.04</c:v>
                </c:pt>
                <c:pt idx="3" formatCode="General">
                  <c:v>0</c:v>
                </c:pt>
                <c:pt idx="4">
                  <c:v>0.5</c:v>
                </c:pt>
                <c:pt idx="5">
                  <c:v>0.78</c:v>
                </c:pt>
                <c:pt idx="6">
                  <c:v>1.27</c:v>
                </c:pt>
                <c:pt idx="7">
                  <c:v>0.76</c:v>
                </c:pt>
                <c:pt idx="8">
                  <c:v>0.48</c:v>
                </c:pt>
                <c:pt idx="9">
                  <c:v>0.77</c:v>
                </c:pt>
                <c:pt idx="10">
                  <c:v>0.44</c:v>
                </c:pt>
                <c:pt idx="1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41B-4A4F-AA8F-E77CA74443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1606656"/>
        <c:axId val="51608192"/>
      </c:radarChart>
      <c:catAx>
        <c:axId val="5160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08192"/>
        <c:crosses val="autoZero"/>
        <c:auto val="1"/>
        <c:lblAlgn val="ctr"/>
        <c:lblOffset val="100"/>
        <c:noMultiLvlLbl val="0"/>
      </c:catAx>
      <c:valAx>
        <c:axId val="51608192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51606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Lapas1!$A$22:$A$36</c:f>
              <c:strCache>
                <c:ptCount val="15"/>
                <c:pt idx="0">
                  <c:v>Alytaus apskrityje</c:v>
                </c:pt>
                <c:pt idx="1">
                  <c:v>Alytaus m.</c:v>
                </c:pt>
                <c:pt idx="2">
                  <c:v>Alytaus r.</c:v>
                </c:pt>
                <c:pt idx="3">
                  <c:v>Druskininkai</c:v>
                </c:pt>
                <c:pt idx="4">
                  <c:v>Lazdijai</c:v>
                </c:pt>
                <c:pt idx="5">
                  <c:v>Varėna</c:v>
                </c:pt>
                <c:pt idx="6">
                  <c:v>Vilniaus apskritis</c:v>
                </c:pt>
                <c:pt idx="7">
                  <c:v>Elektrėnai</c:v>
                </c:pt>
                <c:pt idx="8">
                  <c:v>Šalčininkai</c:v>
                </c:pt>
                <c:pt idx="9">
                  <c:v>Širvintos</c:v>
                </c:pt>
                <c:pt idx="10">
                  <c:v>Švenčionys</c:v>
                </c:pt>
                <c:pt idx="11">
                  <c:v>Trakai</c:v>
                </c:pt>
                <c:pt idx="12">
                  <c:v>Ukmergė</c:v>
                </c:pt>
                <c:pt idx="13">
                  <c:v>Vilniaus r.</c:v>
                </c:pt>
                <c:pt idx="14">
                  <c:v>Vilniaus m.</c:v>
                </c:pt>
              </c:strCache>
            </c:strRef>
          </c:cat>
          <c:val>
            <c:numRef>
              <c:f>Lapas1!$B$22:$B$36</c:f>
              <c:numCache>
                <c:formatCode>0.00</c:formatCode>
                <c:ptCount val="15"/>
                <c:pt idx="0" formatCode="General">
                  <c:v>0.61</c:v>
                </c:pt>
                <c:pt idx="1">
                  <c:v>7.0000000000000007E-2</c:v>
                </c:pt>
                <c:pt idx="2">
                  <c:v>1.21</c:v>
                </c:pt>
                <c:pt idx="3">
                  <c:v>0.19</c:v>
                </c:pt>
                <c:pt idx="4">
                  <c:v>1.18</c:v>
                </c:pt>
                <c:pt idx="5">
                  <c:v>1.04</c:v>
                </c:pt>
                <c:pt idx="6" formatCode="General">
                  <c:v>0</c:v>
                </c:pt>
                <c:pt idx="7">
                  <c:v>0.5</c:v>
                </c:pt>
                <c:pt idx="8">
                  <c:v>0.78</c:v>
                </c:pt>
                <c:pt idx="9">
                  <c:v>1.27</c:v>
                </c:pt>
                <c:pt idx="10">
                  <c:v>0.76</c:v>
                </c:pt>
                <c:pt idx="11">
                  <c:v>0.48</c:v>
                </c:pt>
                <c:pt idx="12">
                  <c:v>0.77</c:v>
                </c:pt>
                <c:pt idx="13">
                  <c:v>0.44</c:v>
                </c:pt>
                <c:pt idx="1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6-4C44-A97A-01CC31B01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267456"/>
        <c:axId val="51268992"/>
      </c:radarChart>
      <c:catAx>
        <c:axId val="5126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68992"/>
        <c:crosses val="autoZero"/>
        <c:auto val="1"/>
        <c:lblAlgn val="ctr"/>
        <c:lblOffset val="100"/>
        <c:noMultiLvlLbl val="0"/>
      </c:catAx>
      <c:valAx>
        <c:axId val="512689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126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.12222222222222222"/>
                  <c:y val="-0.199074074074074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0D-4325-9D65-FB4141A4417C}"/>
                </c:ext>
              </c:extLst>
            </c:dLbl>
            <c:dLbl>
              <c:idx val="1"/>
              <c:layout>
                <c:manualLayout>
                  <c:x val="0.18333333333333332"/>
                  <c:y val="-0.291666666666666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0D-4325-9D65-FB4141A4417C}"/>
                </c:ext>
              </c:extLst>
            </c:dLbl>
            <c:dLbl>
              <c:idx val="2"/>
              <c:layout>
                <c:manualLayout>
                  <c:x val="-4.1666666666666664E-2"/>
                  <c:y val="-1.3888888888888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0D-4325-9D65-FB4141A4417C}"/>
                </c:ext>
              </c:extLst>
            </c:dLbl>
            <c:dLbl>
              <c:idx val="3"/>
              <c:layout>
                <c:manualLayout>
                  <c:x val="0.10833333333333334"/>
                  <c:y val="-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0D-4325-9D65-FB4141A4417C}"/>
                </c:ext>
              </c:extLst>
            </c:dLbl>
            <c:dLbl>
              <c:idx val="4"/>
              <c:layout>
                <c:manualLayout>
                  <c:x val="5.5555555555554534E-3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0D-4325-9D65-FB4141A4417C}"/>
                </c:ext>
              </c:extLst>
            </c:dLbl>
            <c:dLbl>
              <c:idx val="5"/>
              <c:layout>
                <c:manualLayout>
                  <c:x val="1.3888888888888888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0D-4325-9D65-FB4141A4417C}"/>
                </c:ext>
              </c:extLst>
            </c:dLbl>
            <c:dLbl>
              <c:idx val="6"/>
              <c:layout>
                <c:manualLayout>
                  <c:x val="6.9444444444444448E-2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0D-4325-9D65-FB4141A4417C}"/>
                </c:ext>
              </c:extLst>
            </c:dLbl>
            <c:dLbl>
              <c:idx val="7"/>
              <c:layout>
                <c:manualLayout>
                  <c:x val="2.7777777777777676E-2"/>
                  <c:y val="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0D-4325-9D65-FB4141A4417C}"/>
                </c:ext>
              </c:extLst>
            </c:dLbl>
            <c:dLbl>
              <c:idx val="8"/>
              <c:layout>
                <c:manualLayout>
                  <c:x val="3.3333333333333284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0D-4325-9D65-FB4141A4417C}"/>
                </c:ext>
              </c:extLst>
            </c:dLbl>
            <c:dLbl>
              <c:idx val="9"/>
              <c:layout>
                <c:manualLayout>
                  <c:x val="-2.7777777777777779E-3"/>
                  <c:y val="6.9444444444444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0D-4325-9D65-FB4141A4417C}"/>
                </c:ext>
              </c:extLst>
            </c:dLbl>
            <c:dLbl>
              <c:idx val="10"/>
              <c:layout>
                <c:manualLayout>
                  <c:x val="-5.8333333333333334E-2"/>
                  <c:y val="7.8703703703703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30D-4325-9D65-FB4141A4417C}"/>
                </c:ext>
              </c:extLst>
            </c:dLbl>
            <c:dLbl>
              <c:idx val="11"/>
              <c:layout>
                <c:manualLayout>
                  <c:x val="-2.7777777777777828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0D-4325-9D65-FB4141A4417C}"/>
                </c:ext>
              </c:extLst>
            </c:dLbl>
            <c:dLbl>
              <c:idx val="12"/>
              <c:layout>
                <c:manualLayout>
                  <c:x val="-6.9444444444444448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30D-4325-9D65-FB4141A4417C}"/>
                </c:ext>
              </c:extLst>
            </c:dLbl>
            <c:dLbl>
              <c:idx val="13"/>
              <c:layout>
                <c:manualLayout>
                  <c:x val="-0.23333333333333334"/>
                  <c:y val="-0.337962962962962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0D-4325-9D65-FB4141A4417C}"/>
                </c:ext>
              </c:extLst>
            </c:dLbl>
            <c:dLbl>
              <c:idx val="14"/>
              <c:layout>
                <c:manualLayout>
                  <c:x val="-0.10277777777777777"/>
                  <c:y val="-0.17361111111111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791557305336834E-2"/>
                      <c:h val="5.08566637503645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030D-4325-9D65-FB4141A441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Lapas1!$A$39:$A$53</c:f>
              <c:strCache>
                <c:ptCount val="15"/>
                <c:pt idx="0">
                  <c:v>Alytaus apskrityje</c:v>
                </c:pt>
                <c:pt idx="1">
                  <c:v>Alytaus m.</c:v>
                </c:pt>
                <c:pt idx="2">
                  <c:v>Alytaus r.</c:v>
                </c:pt>
                <c:pt idx="3">
                  <c:v>Druskininkai</c:v>
                </c:pt>
                <c:pt idx="4">
                  <c:v>Lazdijai</c:v>
                </c:pt>
                <c:pt idx="5">
                  <c:v>Varėna</c:v>
                </c:pt>
                <c:pt idx="6">
                  <c:v>Elektrėnai</c:v>
                </c:pt>
                <c:pt idx="7">
                  <c:v>Šalčininkai</c:v>
                </c:pt>
                <c:pt idx="8">
                  <c:v>Širvintos</c:v>
                </c:pt>
                <c:pt idx="9">
                  <c:v>Švenčionys</c:v>
                </c:pt>
                <c:pt idx="10">
                  <c:v>Trakai</c:v>
                </c:pt>
                <c:pt idx="11">
                  <c:v>Ukmergė</c:v>
                </c:pt>
                <c:pt idx="12">
                  <c:v>Vilniaus r.</c:v>
                </c:pt>
                <c:pt idx="13">
                  <c:v>Vilniaus m.</c:v>
                </c:pt>
                <c:pt idx="14">
                  <c:v>Vilniaus apskritis</c:v>
                </c:pt>
              </c:strCache>
            </c:strRef>
          </c:cat>
          <c:val>
            <c:numRef>
              <c:f>Lapas1!$B$39:$B$53</c:f>
              <c:numCache>
                <c:formatCode>0.00</c:formatCode>
                <c:ptCount val="15"/>
                <c:pt idx="0" formatCode="General">
                  <c:v>0.61</c:v>
                </c:pt>
                <c:pt idx="1">
                  <c:v>7.0000000000000007E-2</c:v>
                </c:pt>
                <c:pt idx="2">
                  <c:v>1.21</c:v>
                </c:pt>
                <c:pt idx="3">
                  <c:v>0.19</c:v>
                </c:pt>
                <c:pt idx="4">
                  <c:v>1.18</c:v>
                </c:pt>
                <c:pt idx="5">
                  <c:v>1.04</c:v>
                </c:pt>
                <c:pt idx="6">
                  <c:v>0.5</c:v>
                </c:pt>
                <c:pt idx="7">
                  <c:v>0.78</c:v>
                </c:pt>
                <c:pt idx="8">
                  <c:v>1.27</c:v>
                </c:pt>
                <c:pt idx="9">
                  <c:v>0.76</c:v>
                </c:pt>
                <c:pt idx="10">
                  <c:v>0.48</c:v>
                </c:pt>
                <c:pt idx="11">
                  <c:v>0.77</c:v>
                </c:pt>
                <c:pt idx="12">
                  <c:v>0.44</c:v>
                </c:pt>
                <c:pt idx="13">
                  <c:v>0.04</c:v>
                </c:pt>
                <c:pt idx="14" formatCode="General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30D-4325-9D65-FB4141A441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1644672"/>
        <c:axId val="51671040"/>
      </c:radarChart>
      <c:catAx>
        <c:axId val="5164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71040"/>
        <c:crosses val="autoZero"/>
        <c:auto val="1"/>
        <c:lblAlgn val="ctr"/>
        <c:lblOffset val="100"/>
        <c:noMultiLvlLbl val="0"/>
      </c:catAx>
      <c:valAx>
        <c:axId val="516710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1644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lt-LT" b="1">
                <a:solidFill>
                  <a:schemeClr val="tx1"/>
                </a:solidFill>
              </a:rPr>
              <a:t>Bibliotekų tankumo koficientas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851019247594051"/>
          <c:y val="0.21148913677456985"/>
          <c:w val="0.43257414698162727"/>
          <c:h val="0.72095691163604547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>
              <a:outerShdw blurRad="50800" dist="50800" dir="5400000" algn="ctr" rotWithShape="0">
                <a:schemeClr val="accent2">
                  <a:lumMod val="75000"/>
                </a:scheme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5.5555555555556061E-3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17-4EC5-AF60-A8F2E551B35A}"/>
                </c:ext>
              </c:extLst>
            </c:dLbl>
            <c:dLbl>
              <c:idx val="1"/>
              <c:layout>
                <c:manualLayout>
                  <c:x val="0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17-4EC5-AF60-A8F2E551B35A}"/>
                </c:ext>
              </c:extLst>
            </c:dLbl>
            <c:dLbl>
              <c:idx val="2"/>
              <c:layout>
                <c:manualLayout>
                  <c:x val="8.3333333333333329E-2"/>
                  <c:y val="-0.138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17-4EC5-AF60-A8F2E551B35A}"/>
                </c:ext>
              </c:extLst>
            </c:dLbl>
            <c:dLbl>
              <c:idx val="3"/>
              <c:layout>
                <c:manualLayout>
                  <c:x val="-2.5486111111111112E-2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17-4EC5-AF60-A8F2E551B35A}"/>
                </c:ext>
              </c:extLst>
            </c:dLbl>
            <c:dLbl>
              <c:idx val="5"/>
              <c:layout>
                <c:manualLayout>
                  <c:x val="0.20833322397200349"/>
                  <c:y val="2.5462962962962962E-2"/>
                </c:manualLayout>
              </c:layout>
              <c:spPr>
                <a:solidFill>
                  <a:schemeClr val="accent2">
                    <a:lumMod val="75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2222222222222215E-2"/>
                      <c:h val="6.93751822688830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3217-4EC5-AF60-A8F2E551B35A}"/>
                </c:ext>
              </c:extLst>
            </c:dLbl>
            <c:dLbl>
              <c:idx val="6"/>
              <c:layout>
                <c:manualLayout>
                  <c:x val="8.3333333333333329E-2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17-4EC5-AF60-A8F2E551B35A}"/>
                </c:ext>
              </c:extLst>
            </c:dLbl>
            <c:dLbl>
              <c:idx val="7"/>
              <c:layout>
                <c:manualLayout>
                  <c:x val="3.6111111111111108E-2"/>
                  <c:y val="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17-4EC5-AF60-A8F2E551B35A}"/>
                </c:ext>
              </c:extLst>
            </c:dLbl>
            <c:dLbl>
              <c:idx val="8"/>
              <c:layout>
                <c:manualLayout>
                  <c:x val="3.0555555555555506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17-4EC5-AF60-A8F2E551B35A}"/>
                </c:ext>
              </c:extLst>
            </c:dLbl>
            <c:dLbl>
              <c:idx val="9"/>
              <c:layout>
                <c:manualLayout>
                  <c:x val="-5.0925337632079971E-17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17-4EC5-AF60-A8F2E551B35A}"/>
                </c:ext>
              </c:extLst>
            </c:dLbl>
            <c:dLbl>
              <c:idx val="10"/>
              <c:layout>
                <c:manualLayout>
                  <c:x val="-6.3888888888888884E-2"/>
                  <c:y val="9.2592592592592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17-4EC5-AF60-A8F2E551B35A}"/>
                </c:ext>
              </c:extLst>
            </c:dLbl>
            <c:dLbl>
              <c:idx val="11"/>
              <c:layout>
                <c:manualLayout>
                  <c:x val="-3.888888888888889E-2"/>
                  <c:y val="9.25925925925917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217-4EC5-AF60-A8F2E551B35A}"/>
                </c:ext>
              </c:extLst>
            </c:dLbl>
            <c:dLbl>
              <c:idx val="12"/>
              <c:layout>
                <c:manualLayout>
                  <c:x val="-7.7777777777777835E-2"/>
                  <c:y val="-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17-4EC5-AF60-A8F2E551B35A}"/>
                </c:ext>
              </c:extLst>
            </c:dLbl>
            <c:dLbl>
              <c:idx val="13"/>
              <c:layout>
                <c:manualLayout>
                  <c:x val="-9.166666666666666E-2"/>
                  <c:y val="-0.194444444444444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17-4EC5-AF60-A8F2E551B35A}"/>
                </c:ext>
              </c:extLst>
            </c:dLbl>
            <c:dLbl>
              <c:idx val="14"/>
              <c:layout>
                <c:manualLayout>
                  <c:x val="-0.22638888888888889"/>
                  <c:y val="-0.28703703703703703"/>
                </c:manualLayout>
              </c:layout>
              <c:spPr>
                <a:solidFill>
                  <a:schemeClr val="accent2">
                    <a:lumMod val="75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999999999999997E-2"/>
                      <c:h val="6.474555263925341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217-4EC5-AF60-A8F2E551B35A}"/>
                </c:ext>
              </c:extLst>
            </c:dLbl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Lapas1!$A$55:$A$69</c:f>
              <c:strCache>
                <c:ptCount val="15"/>
                <c:pt idx="0">
                  <c:v>Alytaus m.</c:v>
                </c:pt>
                <c:pt idx="1">
                  <c:v>Alytaus r.</c:v>
                </c:pt>
                <c:pt idx="2">
                  <c:v>Druskininkai</c:v>
                </c:pt>
                <c:pt idx="3">
                  <c:v>Lazdijai</c:v>
                </c:pt>
                <c:pt idx="4">
                  <c:v>Varėna</c:v>
                </c:pt>
                <c:pt idx="5">
                  <c:v>Alytaus apskrityje</c:v>
                </c:pt>
                <c:pt idx="6">
                  <c:v>Elektrėnai</c:v>
                </c:pt>
                <c:pt idx="7">
                  <c:v>Šalčininkai</c:v>
                </c:pt>
                <c:pt idx="8">
                  <c:v>Širvintos</c:v>
                </c:pt>
                <c:pt idx="9">
                  <c:v>Švenčionys</c:v>
                </c:pt>
                <c:pt idx="10">
                  <c:v>Trakai</c:v>
                </c:pt>
                <c:pt idx="11">
                  <c:v>Ukmergė</c:v>
                </c:pt>
                <c:pt idx="12">
                  <c:v>Vilniaus r.</c:v>
                </c:pt>
                <c:pt idx="13">
                  <c:v>Vilniaus m.</c:v>
                </c:pt>
                <c:pt idx="14">
                  <c:v>Vilniaus apskrityje</c:v>
                </c:pt>
              </c:strCache>
            </c:strRef>
          </c:cat>
          <c:val>
            <c:numRef>
              <c:f>Lapas1!$B$55:$B$69</c:f>
              <c:numCache>
                <c:formatCode>0.00</c:formatCode>
                <c:ptCount val="15"/>
                <c:pt idx="0">
                  <c:v>7.0000000000000007E-2</c:v>
                </c:pt>
                <c:pt idx="1">
                  <c:v>1.21</c:v>
                </c:pt>
                <c:pt idx="2">
                  <c:v>0.19</c:v>
                </c:pt>
                <c:pt idx="3">
                  <c:v>1.18</c:v>
                </c:pt>
                <c:pt idx="4">
                  <c:v>1.04</c:v>
                </c:pt>
                <c:pt idx="5" formatCode="General">
                  <c:v>0.61</c:v>
                </c:pt>
                <c:pt idx="6">
                  <c:v>0.5</c:v>
                </c:pt>
                <c:pt idx="7">
                  <c:v>0.78</c:v>
                </c:pt>
                <c:pt idx="8">
                  <c:v>1.27</c:v>
                </c:pt>
                <c:pt idx="9">
                  <c:v>0.76</c:v>
                </c:pt>
                <c:pt idx="10">
                  <c:v>0.48</c:v>
                </c:pt>
                <c:pt idx="11">
                  <c:v>0.77</c:v>
                </c:pt>
                <c:pt idx="12">
                  <c:v>0.44</c:v>
                </c:pt>
                <c:pt idx="13">
                  <c:v>0.04</c:v>
                </c:pt>
                <c:pt idx="14" formatCode="General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217-4EC5-AF60-A8F2E551B3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1717248"/>
        <c:axId val="51718784"/>
      </c:radarChart>
      <c:catAx>
        <c:axId val="5171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18784"/>
        <c:crosses val="autoZero"/>
        <c:auto val="1"/>
        <c:lblAlgn val="ctr"/>
        <c:lblOffset val="100"/>
        <c:noMultiLvlLbl val="0"/>
      </c:catAx>
      <c:valAx>
        <c:axId val="5171878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171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2225" cap="flat" cmpd="sng" algn="ctr">
      <a:solidFill>
        <a:schemeClr val="accent6">
          <a:lumMod val="60000"/>
          <a:lumOff val="40000"/>
        </a:schemeClr>
      </a:solidFill>
      <a:round/>
    </a:ln>
    <a:effectLst>
      <a:outerShdw blurRad="50800" dist="50800" dir="5400000" algn="ctr" rotWithShape="0">
        <a:schemeClr val="accent2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13</xdr:row>
      <xdr:rowOff>142875</xdr:rowOff>
    </xdr:from>
    <xdr:to>
      <xdr:col>9</xdr:col>
      <xdr:colOff>261937</xdr:colOff>
      <xdr:row>27</xdr:row>
      <xdr:rowOff>60325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18</xdr:row>
      <xdr:rowOff>73025</xdr:rowOff>
    </xdr:from>
    <xdr:to>
      <xdr:col>9</xdr:col>
      <xdr:colOff>174625</xdr:colOff>
      <xdr:row>32</xdr:row>
      <xdr:rowOff>93662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2</xdr:row>
      <xdr:rowOff>128587</xdr:rowOff>
    </xdr:from>
    <xdr:to>
      <xdr:col>11</xdr:col>
      <xdr:colOff>476250</xdr:colOff>
      <xdr:row>16</xdr:row>
      <xdr:rowOff>71437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138112</xdr:colOff>
      <xdr:row>19</xdr:row>
      <xdr:rowOff>271462</xdr:rowOff>
    </xdr:from>
    <xdr:to>
      <xdr:col>10</xdr:col>
      <xdr:colOff>442912</xdr:colOff>
      <xdr:row>33</xdr:row>
      <xdr:rowOff>80962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300037</xdr:colOff>
      <xdr:row>34</xdr:row>
      <xdr:rowOff>100012</xdr:rowOff>
    </xdr:from>
    <xdr:to>
      <xdr:col>10</xdr:col>
      <xdr:colOff>604837</xdr:colOff>
      <xdr:row>48</xdr:row>
      <xdr:rowOff>176212</xdr:rowOff>
    </xdr:to>
    <xdr:graphicFrame macro="">
      <xdr:nvGraphicFramePr>
        <xdr:cNvPr id="5" name="Diagram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528637</xdr:colOff>
      <xdr:row>49</xdr:row>
      <xdr:rowOff>176212</xdr:rowOff>
    </xdr:from>
    <xdr:to>
      <xdr:col>10</xdr:col>
      <xdr:colOff>581437</xdr:colOff>
      <xdr:row>63</xdr:row>
      <xdr:rowOff>75862</xdr:rowOff>
    </xdr:to>
    <xdr:graphicFrame macro="">
      <xdr:nvGraphicFramePr>
        <xdr:cNvPr id="7" name="Diagrama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Lentelė2" displayName="Lentelė2" ref="A10:B11" totalsRowShown="0" headerRowBorderDxfId="4" tableBorderDxfId="3" totalsRowBorderDxfId="2">
  <autoFilter ref="A10:B11"/>
  <tableColumns count="2">
    <tableColumn id="1" name="Stulpelis1" dataDxfId="1"/>
    <tableColumn id="2" name="Stulpelis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D33"/>
  <sheetViews>
    <sheetView showGridLines="0" zoomScale="120" zoomScaleNormal="120" workbookViewId="0">
      <selection activeCell="N21" sqref="N21"/>
    </sheetView>
  </sheetViews>
  <sheetFormatPr defaultColWidth="8.85546875" defaultRowHeight="15" x14ac:dyDescent="0.25"/>
  <cols>
    <col min="1" max="1" width="3.85546875" style="2" customWidth="1"/>
    <col min="2" max="2" width="11.140625" style="2" customWidth="1"/>
    <col min="3" max="3" width="5.42578125" style="2" customWidth="1"/>
    <col min="4" max="4" width="6.28515625" style="2" customWidth="1"/>
    <col min="5" max="5" width="7.7109375" style="2" customWidth="1"/>
    <col min="6" max="6" width="5.5703125" style="2" customWidth="1"/>
    <col min="7" max="7" width="6.7109375" style="2" customWidth="1"/>
    <col min="8" max="9" width="9.28515625" style="2" customWidth="1"/>
    <col min="10" max="10" width="7.28515625" style="2" customWidth="1"/>
    <col min="11" max="11" width="6.7109375" style="2" customWidth="1"/>
    <col min="12" max="12" width="4.7109375" style="2" customWidth="1"/>
    <col min="13" max="13" width="7.7109375" style="2" customWidth="1"/>
    <col min="14" max="14" width="10.42578125" style="2" customWidth="1"/>
    <col min="15" max="15" width="10.28515625" style="2" customWidth="1"/>
    <col min="16" max="16" width="10.85546875" style="2" customWidth="1"/>
    <col min="17" max="16384" width="8.85546875" style="2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0" x14ac:dyDescent="0.25">
      <c r="A2" s="103" t="s">
        <v>52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  <c r="Q2" s="1"/>
      <c r="R2" s="1"/>
    </row>
    <row r="3" spans="1:3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30" x14ac:dyDescent="0.25">
      <c r="A4" s="36" t="s">
        <v>0</v>
      </c>
      <c r="B4" s="37" t="s">
        <v>1</v>
      </c>
      <c r="C4" s="105" t="s">
        <v>54</v>
      </c>
      <c r="D4" s="106"/>
      <c r="E4" s="106"/>
      <c r="F4" s="106"/>
      <c r="G4" s="107"/>
      <c r="H4" s="45" t="s">
        <v>2</v>
      </c>
      <c r="I4" s="45" t="s">
        <v>2</v>
      </c>
      <c r="J4" s="108" t="s">
        <v>3</v>
      </c>
      <c r="K4" s="109"/>
      <c r="L4" s="108" t="s">
        <v>4</v>
      </c>
      <c r="M4" s="109"/>
      <c r="N4" s="109"/>
      <c r="O4" s="109"/>
      <c r="P4" s="110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</row>
    <row r="5" spans="1:30" x14ac:dyDescent="0.25">
      <c r="A5" s="38" t="s">
        <v>5</v>
      </c>
      <c r="B5" s="39" t="s">
        <v>6</v>
      </c>
      <c r="C5" s="45" t="s">
        <v>7</v>
      </c>
      <c r="D5" s="108" t="s">
        <v>8</v>
      </c>
      <c r="E5" s="110"/>
      <c r="F5" s="45" t="s">
        <v>9</v>
      </c>
      <c r="G5" s="46" t="s">
        <v>10</v>
      </c>
      <c r="H5" s="47" t="s">
        <v>11</v>
      </c>
      <c r="I5" s="47" t="s">
        <v>12</v>
      </c>
      <c r="J5" s="45" t="s">
        <v>13</v>
      </c>
      <c r="K5" s="46" t="s">
        <v>14</v>
      </c>
      <c r="L5" s="108" t="s">
        <v>15</v>
      </c>
      <c r="M5" s="110"/>
      <c r="N5" s="111" t="s">
        <v>16</v>
      </c>
      <c r="O5" s="112"/>
      <c r="P5" s="113"/>
      <c r="Q5" s="91"/>
      <c r="R5" s="91"/>
      <c r="S5" s="91"/>
      <c r="T5" s="91"/>
      <c r="U5" s="91"/>
      <c r="V5" s="91"/>
      <c r="W5" s="72"/>
      <c r="X5" s="72"/>
      <c r="Y5" s="72"/>
      <c r="Z5" s="72"/>
      <c r="AA5" s="72"/>
      <c r="AB5" s="72"/>
      <c r="AC5" s="72"/>
      <c r="AD5" s="72"/>
    </row>
    <row r="6" spans="1:30" ht="13.5" customHeight="1" x14ac:dyDescent="0.25">
      <c r="A6" s="40"/>
      <c r="B6" s="41" t="s">
        <v>17</v>
      </c>
      <c r="C6" s="48"/>
      <c r="D6" s="49" t="s">
        <v>7</v>
      </c>
      <c r="E6" s="49" t="s">
        <v>18</v>
      </c>
      <c r="F6" s="50" t="s">
        <v>19</v>
      </c>
      <c r="G6" s="51" t="s">
        <v>20</v>
      </c>
      <c r="H6" s="50" t="s">
        <v>21</v>
      </c>
      <c r="I6" s="50" t="s">
        <v>21</v>
      </c>
      <c r="J6" s="50" t="s">
        <v>19</v>
      </c>
      <c r="K6" s="51" t="s">
        <v>19</v>
      </c>
      <c r="L6" s="50" t="s">
        <v>7</v>
      </c>
      <c r="M6" s="50" t="s">
        <v>22</v>
      </c>
      <c r="N6" s="50" t="s">
        <v>23</v>
      </c>
      <c r="O6" s="50" t="s">
        <v>24</v>
      </c>
      <c r="P6" s="49" t="s">
        <v>25</v>
      </c>
      <c r="Q6" s="91"/>
      <c r="R6" s="91" t="s">
        <v>26</v>
      </c>
      <c r="S6" s="91" t="s">
        <v>27</v>
      </c>
      <c r="T6" s="91"/>
      <c r="U6" s="91" t="s">
        <v>28</v>
      </c>
      <c r="V6" s="91"/>
      <c r="W6" s="72"/>
      <c r="X6" s="72"/>
      <c r="Y6" s="72"/>
      <c r="Z6" s="72"/>
      <c r="AA6" s="72"/>
      <c r="AB6" s="72"/>
      <c r="AC6" s="72"/>
      <c r="AD6" s="72"/>
    </row>
    <row r="7" spans="1:30" x14ac:dyDescent="0.25">
      <c r="A7" s="42">
        <v>1</v>
      </c>
      <c r="B7" s="43" t="s">
        <v>29</v>
      </c>
      <c r="C7" s="66">
        <v>4</v>
      </c>
      <c r="D7" s="66">
        <v>3</v>
      </c>
      <c r="E7" s="66">
        <v>0</v>
      </c>
      <c r="F7" s="66">
        <v>0</v>
      </c>
      <c r="G7" s="66">
        <v>0</v>
      </c>
      <c r="H7" s="80">
        <f t="shared" ref="H7:H12" si="0">C7/R7*1000</f>
        <v>7.7000077000076994E-2</v>
      </c>
      <c r="I7" s="82">
        <f t="shared" ref="I7:I12" si="1">R7/C7</f>
        <v>12987</v>
      </c>
      <c r="J7" s="66">
        <v>0</v>
      </c>
      <c r="K7" s="66">
        <v>0</v>
      </c>
      <c r="L7" s="66">
        <v>0</v>
      </c>
      <c r="M7" s="66">
        <v>0</v>
      </c>
      <c r="N7" s="84">
        <v>1</v>
      </c>
      <c r="O7" s="82">
        <v>15</v>
      </c>
      <c r="P7" s="84">
        <v>1115</v>
      </c>
      <c r="Q7" s="91"/>
      <c r="R7" s="91">
        <v>51948</v>
      </c>
      <c r="S7" s="91">
        <f t="shared" ref="S7:S12" si="2">C7/R7*1000</f>
        <v>7.7000077000076994E-2</v>
      </c>
      <c r="T7" s="91"/>
      <c r="U7" s="91">
        <f t="shared" ref="U7:U12" si="3">R7/C7</f>
        <v>12987</v>
      </c>
      <c r="V7" s="91"/>
      <c r="W7" s="72"/>
      <c r="X7" s="72"/>
      <c r="Y7" s="72"/>
      <c r="Z7" s="72"/>
      <c r="AA7" s="72"/>
      <c r="AB7" s="72"/>
      <c r="AC7" s="72"/>
      <c r="AD7" s="72"/>
    </row>
    <row r="8" spans="1:30" x14ac:dyDescent="0.25">
      <c r="A8" s="42">
        <v>2</v>
      </c>
      <c r="B8" s="44" t="s">
        <v>30</v>
      </c>
      <c r="C8" s="66">
        <v>34</v>
      </c>
      <c r="D8" s="66">
        <v>2</v>
      </c>
      <c r="E8" s="66">
        <v>0</v>
      </c>
      <c r="F8" s="66">
        <v>31</v>
      </c>
      <c r="G8" s="66">
        <v>0</v>
      </c>
      <c r="H8" s="80">
        <f t="shared" si="0"/>
        <v>1.3326539411280522</v>
      </c>
      <c r="I8" s="82">
        <f t="shared" si="1"/>
        <v>750.38235294117646</v>
      </c>
      <c r="J8" s="66">
        <v>0</v>
      </c>
      <c r="K8" s="66">
        <v>0</v>
      </c>
      <c r="L8" s="66">
        <v>0</v>
      </c>
      <c r="M8" s="66">
        <v>0</v>
      </c>
      <c r="N8" s="84">
        <v>111</v>
      </c>
      <c r="O8" s="84">
        <v>228</v>
      </c>
      <c r="P8" s="84">
        <v>4292</v>
      </c>
      <c r="Q8" s="91"/>
      <c r="R8" s="91">
        <v>25513</v>
      </c>
      <c r="S8" s="91">
        <f t="shared" si="2"/>
        <v>1.3326539411280522</v>
      </c>
      <c r="T8" s="91"/>
      <c r="U8" s="91">
        <f t="shared" si="3"/>
        <v>750.38235294117646</v>
      </c>
      <c r="V8" s="91"/>
      <c r="W8" s="72"/>
      <c r="X8" s="72"/>
      <c r="Y8" s="72"/>
      <c r="Z8" s="72"/>
      <c r="AA8" s="72"/>
      <c r="AB8" s="72"/>
      <c r="AC8" s="72"/>
      <c r="AD8" s="72"/>
    </row>
    <row r="9" spans="1:30" ht="15.75" customHeight="1" x14ac:dyDescent="0.25">
      <c r="A9" s="42">
        <v>3</v>
      </c>
      <c r="B9" s="44" t="s">
        <v>31</v>
      </c>
      <c r="C9" s="66">
        <v>4</v>
      </c>
      <c r="D9" s="66">
        <v>1</v>
      </c>
      <c r="E9" s="66">
        <v>0</v>
      </c>
      <c r="F9" s="66">
        <v>2</v>
      </c>
      <c r="G9" s="66">
        <v>0</v>
      </c>
      <c r="H9" s="80">
        <f t="shared" si="0"/>
        <v>0.19906439733253709</v>
      </c>
      <c r="I9" s="82">
        <f t="shared" si="1"/>
        <v>5023.5</v>
      </c>
      <c r="J9" s="66">
        <v>0</v>
      </c>
      <c r="K9" s="66">
        <v>0</v>
      </c>
      <c r="L9" s="66">
        <v>0</v>
      </c>
      <c r="M9" s="66">
        <v>0</v>
      </c>
      <c r="N9" s="84">
        <v>90</v>
      </c>
      <c r="O9" s="85">
        <v>150</v>
      </c>
      <c r="P9" s="84">
        <v>960</v>
      </c>
      <c r="Q9" s="91"/>
      <c r="R9" s="91">
        <v>20094</v>
      </c>
      <c r="S9" s="91">
        <f t="shared" si="2"/>
        <v>0.19906439733253709</v>
      </c>
      <c r="T9" s="91"/>
      <c r="U9" s="91">
        <f t="shared" si="3"/>
        <v>5023.5</v>
      </c>
      <c r="V9" s="91"/>
      <c r="W9" s="72"/>
      <c r="X9" s="72"/>
      <c r="Y9" s="72"/>
      <c r="Z9" s="72"/>
      <c r="AA9" s="72"/>
      <c r="AB9" s="72"/>
      <c r="AC9" s="72"/>
      <c r="AD9" s="72"/>
    </row>
    <row r="10" spans="1:30" x14ac:dyDescent="0.25">
      <c r="A10" s="42">
        <v>4</v>
      </c>
      <c r="B10" s="44" t="s">
        <v>32</v>
      </c>
      <c r="C10" s="66">
        <v>19</v>
      </c>
      <c r="D10" s="66">
        <v>1</v>
      </c>
      <c r="E10" s="66">
        <v>0</v>
      </c>
      <c r="F10" s="66">
        <v>18</v>
      </c>
      <c r="G10" s="66">
        <v>0</v>
      </c>
      <c r="H10" s="80">
        <f t="shared" si="0"/>
        <v>1.0796067958406728</v>
      </c>
      <c r="I10" s="82">
        <f t="shared" si="1"/>
        <v>926.26315789473688</v>
      </c>
      <c r="J10" s="66">
        <v>0</v>
      </c>
      <c r="K10" s="66">
        <v>0</v>
      </c>
      <c r="L10" s="66">
        <v>1</v>
      </c>
      <c r="M10" s="66">
        <v>1</v>
      </c>
      <c r="N10" s="84">
        <v>47</v>
      </c>
      <c r="O10" s="84">
        <v>52</v>
      </c>
      <c r="P10" s="84">
        <v>1183</v>
      </c>
      <c r="Q10" s="91"/>
      <c r="R10" s="91">
        <v>17599</v>
      </c>
      <c r="S10" s="91">
        <f t="shared" si="2"/>
        <v>1.0796067958406728</v>
      </c>
      <c r="T10" s="91"/>
      <c r="U10" s="91">
        <f t="shared" si="3"/>
        <v>926.26315789473688</v>
      </c>
      <c r="V10" s="91"/>
      <c r="W10" s="72"/>
      <c r="X10" s="72"/>
      <c r="Y10" s="72"/>
      <c r="Z10" s="72"/>
      <c r="AA10" s="72"/>
      <c r="AB10" s="72"/>
      <c r="AC10" s="72"/>
      <c r="AD10" s="72"/>
    </row>
    <row r="11" spans="1:30" x14ac:dyDescent="0.25">
      <c r="A11" s="36">
        <v>5</v>
      </c>
      <c r="B11" s="55" t="s">
        <v>33</v>
      </c>
      <c r="C11" s="67">
        <v>20</v>
      </c>
      <c r="D11" s="67">
        <v>0</v>
      </c>
      <c r="E11" s="67">
        <v>0</v>
      </c>
      <c r="F11" s="67">
        <v>19</v>
      </c>
      <c r="G11" s="67">
        <v>0</v>
      </c>
      <c r="H11" s="81">
        <f t="shared" si="0"/>
        <v>0.977230528681716</v>
      </c>
      <c r="I11" s="83">
        <f t="shared" si="1"/>
        <v>1023.3</v>
      </c>
      <c r="J11" s="67">
        <v>0</v>
      </c>
      <c r="K11" s="67">
        <v>0</v>
      </c>
      <c r="L11" s="67">
        <v>1</v>
      </c>
      <c r="M11" s="67">
        <v>1</v>
      </c>
      <c r="N11" s="98">
        <v>52</v>
      </c>
      <c r="O11" s="83">
        <v>150</v>
      </c>
      <c r="P11" s="99">
        <v>2339</v>
      </c>
      <c r="Q11" s="91"/>
      <c r="R11" s="91">
        <v>20466</v>
      </c>
      <c r="S11" s="91">
        <f t="shared" si="2"/>
        <v>0.977230528681716</v>
      </c>
      <c r="T11" s="91"/>
      <c r="U11" s="91">
        <f t="shared" si="3"/>
        <v>1023.3</v>
      </c>
      <c r="V11" s="91"/>
      <c r="W11" s="72"/>
      <c r="X11" s="72"/>
      <c r="Y11" s="72"/>
      <c r="Z11" s="72"/>
      <c r="AA11" s="72"/>
      <c r="AB11" s="72"/>
      <c r="AC11" s="72"/>
      <c r="AD11" s="72"/>
    </row>
    <row r="12" spans="1:30" x14ac:dyDescent="0.25">
      <c r="A12" s="101" t="s">
        <v>34</v>
      </c>
      <c r="B12" s="102"/>
      <c r="C12" s="62">
        <f>SUM(C7:C11)</f>
        <v>81</v>
      </c>
      <c r="D12" s="62">
        <f>SUM(D7:D11)</f>
        <v>7</v>
      </c>
      <c r="E12" s="62">
        <f>SUM(E7:E11)</f>
        <v>0</v>
      </c>
      <c r="F12" s="62">
        <f>SUM(F7:F11)</f>
        <v>70</v>
      </c>
      <c r="G12" s="62">
        <f>SUM(G7:G11)</f>
        <v>0</v>
      </c>
      <c r="H12" s="63">
        <f t="shared" si="0"/>
        <v>0.59725704173425742</v>
      </c>
      <c r="I12" s="64">
        <f t="shared" si="1"/>
        <v>1674.320987654321</v>
      </c>
      <c r="J12" s="62">
        <f>SUM(J7:J11)</f>
        <v>0</v>
      </c>
      <c r="K12" s="62">
        <f>SUM(K7:K11)</f>
        <v>0</v>
      </c>
      <c r="L12" s="62">
        <f>SUM(L7:L11)</f>
        <v>2</v>
      </c>
      <c r="M12" s="62">
        <f>SUM(M7:M11)</f>
        <v>2</v>
      </c>
      <c r="N12" s="62">
        <f>SUM(N8:N11)</f>
        <v>300</v>
      </c>
      <c r="O12" s="65">
        <f>SUM(O7:O11)</f>
        <v>595</v>
      </c>
      <c r="P12" s="62">
        <f>SUM(P7:P11)</f>
        <v>9889</v>
      </c>
      <c r="Q12" s="91"/>
      <c r="R12" s="96">
        <f>SUM(R7:R11)</f>
        <v>135620</v>
      </c>
      <c r="S12" s="96">
        <f t="shared" si="2"/>
        <v>0.59725704173425742</v>
      </c>
      <c r="T12" s="91"/>
      <c r="U12" s="96">
        <f t="shared" si="3"/>
        <v>1674.320987654321</v>
      </c>
      <c r="V12" s="91"/>
      <c r="W12" s="72"/>
      <c r="X12" s="72"/>
      <c r="Y12" s="72"/>
      <c r="Z12" s="72"/>
      <c r="AA12" s="72"/>
      <c r="AB12" s="72"/>
      <c r="AC12" s="72"/>
      <c r="AD12" s="72"/>
    </row>
    <row r="13" spans="1:30" x14ac:dyDescent="0.25">
      <c r="A13" s="34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</row>
    <row r="14" spans="1:30" ht="16.5" customHeight="1" x14ac:dyDescent="0.25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</row>
    <row r="15" spans="1:30" x14ac:dyDescent="0.25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</row>
    <row r="16" spans="1:30" x14ac:dyDescent="0.25">
      <c r="A16" s="72"/>
      <c r="B16" s="74"/>
      <c r="C16" s="72"/>
      <c r="D16" s="75"/>
      <c r="E16" s="75"/>
      <c r="F16" s="76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</row>
    <row r="17" spans="1:30" x14ac:dyDescent="0.25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</row>
    <row r="18" spans="1:30" x14ac:dyDescent="0.25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</row>
    <row r="19" spans="1:30" x14ac:dyDescent="0.25">
      <c r="A19" s="72"/>
      <c r="B19" s="77"/>
      <c r="C19" s="78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</row>
    <row r="20" spans="1:30" x14ac:dyDescent="0.25">
      <c r="A20" s="72"/>
      <c r="B20" s="79"/>
      <c r="C20" s="78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</row>
    <row r="21" spans="1:30" ht="16.5" customHeight="1" x14ac:dyDescent="0.25">
      <c r="A21" s="72"/>
      <c r="B21" s="79"/>
      <c r="C21" s="78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</row>
    <row r="22" spans="1:30" x14ac:dyDescent="0.25">
      <c r="A22" s="72"/>
      <c r="B22" s="79"/>
      <c r="C22" s="78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</row>
    <row r="23" spans="1:30" x14ac:dyDescent="0.25">
      <c r="A23" s="72"/>
      <c r="B23" s="79"/>
      <c r="C23" s="78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</row>
    <row r="24" spans="1:30" x14ac:dyDescent="0.25">
      <c r="A24" s="72"/>
      <c r="B24" s="79"/>
      <c r="C24" s="78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</row>
    <row r="25" spans="1:30" x14ac:dyDescent="0.25">
      <c r="A25" s="72"/>
      <c r="B25" s="77"/>
      <c r="C25" s="78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</row>
    <row r="26" spans="1:30" x14ac:dyDescent="0.25">
      <c r="A26" s="72"/>
      <c r="B26" s="79"/>
      <c r="C26" s="78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</row>
    <row r="27" spans="1:30" x14ac:dyDescent="0.25">
      <c r="A27" s="72"/>
      <c r="B27" s="79"/>
      <c r="C27" s="78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</row>
    <row r="28" spans="1:30" x14ac:dyDescent="0.25">
      <c r="B28" s="8"/>
      <c r="C28" s="7"/>
    </row>
    <row r="29" spans="1:30" x14ac:dyDescent="0.25">
      <c r="B29" s="8"/>
      <c r="C29" s="7"/>
    </row>
    <row r="30" spans="1:30" x14ac:dyDescent="0.25">
      <c r="B30" s="8"/>
      <c r="C30" s="7"/>
    </row>
    <row r="31" spans="1:30" x14ac:dyDescent="0.25">
      <c r="B31" s="8"/>
      <c r="C31" s="7"/>
    </row>
    <row r="32" spans="1:30" x14ac:dyDescent="0.25">
      <c r="B32" s="8"/>
      <c r="C32" s="7"/>
    </row>
    <row r="33" spans="2:3" x14ac:dyDescent="0.25">
      <c r="B33" s="9"/>
      <c r="C33" s="10"/>
    </row>
  </sheetData>
  <mergeCells count="9">
    <mergeCell ref="A14:P14"/>
    <mergeCell ref="A12:B12"/>
    <mergeCell ref="A2:P2"/>
    <mergeCell ref="C4:G4"/>
    <mergeCell ref="J4:K4"/>
    <mergeCell ref="L4:P4"/>
    <mergeCell ref="D5:E5"/>
    <mergeCell ref="L5:M5"/>
    <mergeCell ref="N5:P5"/>
  </mergeCells>
  <conditionalFormatting sqref="N7:N11">
    <cfRule type="cellIs" dxfId="11" priority="7" stopIfTrue="1" operator="lessThan">
      <formula>0</formula>
    </cfRule>
  </conditionalFormatting>
  <conditionalFormatting sqref="O8">
    <cfRule type="cellIs" dxfId="10" priority="6" stopIfTrue="1" operator="lessThan">
      <formula>0</formula>
    </cfRule>
  </conditionalFormatting>
  <conditionalFormatting sqref="O10">
    <cfRule type="cellIs" dxfId="9" priority="5" stopIfTrue="1" operator="lessThan">
      <formula>0</formula>
    </cfRule>
  </conditionalFormatting>
  <conditionalFormatting sqref="P8">
    <cfRule type="cellIs" dxfId="8" priority="4" stopIfTrue="1" operator="lessThan">
      <formula>0</formula>
    </cfRule>
  </conditionalFormatting>
  <conditionalFormatting sqref="P10">
    <cfRule type="cellIs" dxfId="7" priority="3" stopIfTrue="1" operator="lessThan">
      <formula>0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AA33"/>
  <sheetViews>
    <sheetView showGridLines="0" tabSelected="1" zoomScale="120" zoomScaleNormal="120" workbookViewId="0">
      <selection activeCell="A2" sqref="A2:Q2"/>
    </sheetView>
  </sheetViews>
  <sheetFormatPr defaultColWidth="8.85546875" defaultRowHeight="15" x14ac:dyDescent="0.25"/>
  <cols>
    <col min="1" max="1" width="4.140625" style="1" customWidth="1"/>
    <col min="2" max="2" width="12.85546875" style="1" customWidth="1"/>
    <col min="3" max="3" width="5.42578125" style="1" customWidth="1"/>
    <col min="4" max="4" width="5.28515625" style="1" customWidth="1"/>
    <col min="5" max="5" width="6.85546875" style="1" customWidth="1"/>
    <col min="6" max="6" width="5.85546875" style="1" customWidth="1"/>
    <col min="7" max="7" width="7.140625" style="1" customWidth="1"/>
    <col min="8" max="9" width="9.28515625" style="1" customWidth="1"/>
    <col min="10" max="10" width="6.42578125" style="1" customWidth="1"/>
    <col min="11" max="11" width="6.7109375" style="1" customWidth="1"/>
    <col min="12" max="12" width="6.42578125" style="1" customWidth="1"/>
    <col min="13" max="14" width="6.140625" style="1" customWidth="1"/>
    <col min="15" max="15" width="10.42578125" style="1" bestFit="1" customWidth="1"/>
    <col min="16" max="16" width="10.28515625" style="1" bestFit="1" customWidth="1"/>
    <col min="17" max="17" width="10.42578125" style="1" customWidth="1"/>
    <col min="18" max="18" width="8.85546875" style="1"/>
    <col min="19" max="19" width="10.7109375" style="1" customWidth="1"/>
    <col min="20" max="16384" width="8.85546875" style="1"/>
  </cols>
  <sheetData>
    <row r="2" spans="1:27" x14ac:dyDescent="0.25">
      <c r="A2" s="103" t="s">
        <v>53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4"/>
    </row>
    <row r="3" spans="1:27" x14ac:dyDescent="0.25">
      <c r="R3" s="59"/>
      <c r="S3" s="59"/>
      <c r="T3" s="59"/>
      <c r="U3" s="59"/>
      <c r="V3" s="59"/>
      <c r="W3" s="59"/>
      <c r="X3" s="59"/>
      <c r="Y3" s="59"/>
      <c r="Z3" s="59"/>
      <c r="AA3" s="59"/>
    </row>
    <row r="4" spans="1:27" ht="15" customHeight="1" x14ac:dyDescent="0.25">
      <c r="A4" s="36" t="s">
        <v>0</v>
      </c>
      <c r="B4" s="36" t="s">
        <v>1</v>
      </c>
      <c r="C4" s="105" t="s">
        <v>54</v>
      </c>
      <c r="D4" s="106"/>
      <c r="E4" s="106"/>
      <c r="F4" s="106"/>
      <c r="G4" s="107"/>
      <c r="H4" s="45" t="s">
        <v>2</v>
      </c>
      <c r="I4" s="45" t="s">
        <v>2</v>
      </c>
      <c r="J4" s="108" t="s">
        <v>3</v>
      </c>
      <c r="K4" s="109"/>
      <c r="L4" s="110"/>
      <c r="M4" s="108" t="s">
        <v>35</v>
      </c>
      <c r="N4" s="109"/>
      <c r="O4" s="109"/>
      <c r="P4" s="109"/>
      <c r="Q4" s="110"/>
      <c r="R4" s="72"/>
      <c r="S4" s="72"/>
      <c r="T4" s="72"/>
      <c r="U4" s="72"/>
      <c r="V4" s="72"/>
      <c r="W4" s="72"/>
      <c r="X4" s="59"/>
      <c r="Y4" s="59"/>
      <c r="Z4" s="59"/>
      <c r="AA4" s="59"/>
    </row>
    <row r="5" spans="1:27" ht="15" customHeight="1" x14ac:dyDescent="0.25">
      <c r="A5" s="38" t="s">
        <v>5</v>
      </c>
      <c r="B5" s="52" t="s">
        <v>6</v>
      </c>
      <c r="C5" s="115" t="s">
        <v>7</v>
      </c>
      <c r="D5" s="108" t="s">
        <v>8</v>
      </c>
      <c r="E5" s="110"/>
      <c r="F5" s="45" t="s">
        <v>9</v>
      </c>
      <c r="G5" s="46" t="s">
        <v>10</v>
      </c>
      <c r="H5" s="47" t="s">
        <v>11</v>
      </c>
      <c r="I5" s="47" t="s">
        <v>12</v>
      </c>
      <c r="J5" s="47" t="s">
        <v>36</v>
      </c>
      <c r="K5" s="47" t="s">
        <v>13</v>
      </c>
      <c r="L5" s="53" t="s">
        <v>14</v>
      </c>
      <c r="M5" s="108" t="s">
        <v>15</v>
      </c>
      <c r="N5" s="110"/>
      <c r="O5" s="108" t="s">
        <v>16</v>
      </c>
      <c r="P5" s="109"/>
      <c r="Q5" s="110"/>
      <c r="R5" s="72"/>
      <c r="S5" s="91"/>
      <c r="T5" s="91"/>
      <c r="U5" s="91"/>
      <c r="V5" s="91"/>
      <c r="W5" s="91"/>
      <c r="X5" s="91"/>
      <c r="Y5" s="91"/>
      <c r="Z5" s="91"/>
      <c r="AA5" s="91"/>
    </row>
    <row r="6" spans="1:27" ht="15" customHeight="1" x14ac:dyDescent="0.25">
      <c r="A6" s="40"/>
      <c r="B6" s="54" t="s">
        <v>17</v>
      </c>
      <c r="C6" s="116"/>
      <c r="D6" s="49" t="s">
        <v>7</v>
      </c>
      <c r="E6" s="49" t="s">
        <v>18</v>
      </c>
      <c r="F6" s="50" t="s">
        <v>19</v>
      </c>
      <c r="G6" s="51" t="s">
        <v>20</v>
      </c>
      <c r="H6" s="50" t="s">
        <v>21</v>
      </c>
      <c r="I6" s="50" t="s">
        <v>21</v>
      </c>
      <c r="J6" s="50" t="s">
        <v>19</v>
      </c>
      <c r="K6" s="50" t="s">
        <v>19</v>
      </c>
      <c r="L6" s="51" t="s">
        <v>19</v>
      </c>
      <c r="M6" s="50" t="s">
        <v>7</v>
      </c>
      <c r="N6" s="50" t="s">
        <v>22</v>
      </c>
      <c r="O6" s="50" t="s">
        <v>23</v>
      </c>
      <c r="P6" s="50" t="s">
        <v>24</v>
      </c>
      <c r="Q6" s="49" t="s">
        <v>25</v>
      </c>
      <c r="R6" s="72"/>
      <c r="S6" s="91"/>
      <c r="T6" s="91"/>
      <c r="U6" s="91"/>
      <c r="V6" s="91" t="s">
        <v>26</v>
      </c>
      <c r="W6" s="91" t="s">
        <v>27</v>
      </c>
      <c r="X6" s="91"/>
      <c r="Y6" s="91" t="s">
        <v>28</v>
      </c>
      <c r="Z6" s="91"/>
      <c r="AA6" s="91"/>
    </row>
    <row r="7" spans="1:27" ht="15" customHeight="1" x14ac:dyDescent="0.25">
      <c r="A7" s="42">
        <v>1</v>
      </c>
      <c r="B7" s="43" t="s">
        <v>37</v>
      </c>
      <c r="C7" s="66">
        <v>12</v>
      </c>
      <c r="D7" s="66">
        <v>1</v>
      </c>
      <c r="E7" s="66" t="s">
        <v>38</v>
      </c>
      <c r="F7" s="66">
        <v>10</v>
      </c>
      <c r="G7" s="66">
        <v>0</v>
      </c>
      <c r="H7" s="80">
        <f>C7/V7*1000</f>
        <v>0.49584727903805631</v>
      </c>
      <c r="I7" s="82">
        <f>V7/C7</f>
        <v>2016.75</v>
      </c>
      <c r="J7" s="88">
        <v>0</v>
      </c>
      <c r="K7" s="89">
        <v>0</v>
      </c>
      <c r="L7" s="89">
        <v>0</v>
      </c>
      <c r="M7" s="89">
        <v>0</v>
      </c>
      <c r="N7" s="89">
        <v>0</v>
      </c>
      <c r="O7" s="90">
        <v>30</v>
      </c>
      <c r="P7" s="88">
        <v>33</v>
      </c>
      <c r="Q7" s="90">
        <v>1155</v>
      </c>
      <c r="R7" s="72"/>
      <c r="S7" s="91" t="s">
        <v>29</v>
      </c>
      <c r="T7" s="92">
        <v>0.08</v>
      </c>
      <c r="U7" s="91"/>
      <c r="V7" s="91">
        <v>24201</v>
      </c>
      <c r="W7" s="93">
        <f t="shared" ref="W7:W16" si="0">C7/V7*1000</f>
        <v>0.49584727903805631</v>
      </c>
      <c r="X7" s="91"/>
      <c r="Y7" s="91">
        <f t="shared" ref="Y7:Y16" si="1">V7/C7</f>
        <v>2016.75</v>
      </c>
      <c r="Z7" s="91"/>
      <c r="AA7" s="91"/>
    </row>
    <row r="8" spans="1:27" ht="15" customHeight="1" x14ac:dyDescent="0.25">
      <c r="A8" s="42">
        <v>2</v>
      </c>
      <c r="B8" s="44" t="s">
        <v>39</v>
      </c>
      <c r="C8" s="66">
        <v>25</v>
      </c>
      <c r="D8" s="68">
        <v>2</v>
      </c>
      <c r="E8" s="66" t="s">
        <v>38</v>
      </c>
      <c r="F8" s="66">
        <v>22</v>
      </c>
      <c r="G8" s="66">
        <v>0</v>
      </c>
      <c r="H8" s="80">
        <f t="shared" ref="H8:H16" si="2">C8/V8*1000</f>
        <v>0.84005376344086025</v>
      </c>
      <c r="I8" s="82">
        <f t="shared" ref="I8:I16" si="3">V8/C8</f>
        <v>1190.4000000000001</v>
      </c>
      <c r="J8" s="82">
        <v>0</v>
      </c>
      <c r="K8" s="66">
        <v>0</v>
      </c>
      <c r="L8" s="66">
        <v>0</v>
      </c>
      <c r="M8" s="66">
        <v>0</v>
      </c>
      <c r="N8" s="66">
        <v>0</v>
      </c>
      <c r="O8" s="84">
        <v>320</v>
      </c>
      <c r="P8" s="82">
        <v>543</v>
      </c>
      <c r="Q8" s="84">
        <v>11108</v>
      </c>
      <c r="R8" s="72"/>
      <c r="S8" s="94" t="s">
        <v>30</v>
      </c>
      <c r="T8" s="92">
        <v>1.33</v>
      </c>
      <c r="U8" s="91"/>
      <c r="V8" s="91">
        <v>29760</v>
      </c>
      <c r="W8" s="93">
        <f t="shared" si="0"/>
        <v>0.84005376344086025</v>
      </c>
      <c r="X8" s="91"/>
      <c r="Y8" s="91">
        <f t="shared" si="1"/>
        <v>1190.4000000000001</v>
      </c>
      <c r="Z8" s="91"/>
      <c r="AA8" s="91"/>
    </row>
    <row r="9" spans="1:27" ht="15" customHeight="1" x14ac:dyDescent="0.25">
      <c r="A9" s="42">
        <v>3</v>
      </c>
      <c r="B9" s="44" t="s">
        <v>40</v>
      </c>
      <c r="C9" s="66">
        <v>19</v>
      </c>
      <c r="D9" s="66" t="s">
        <v>38</v>
      </c>
      <c r="E9" s="66" t="s">
        <v>38</v>
      </c>
      <c r="F9" s="66">
        <v>18</v>
      </c>
      <c r="G9" s="66">
        <v>0</v>
      </c>
      <c r="H9" s="80">
        <f t="shared" si="2"/>
        <v>1.2788584505620246</v>
      </c>
      <c r="I9" s="82">
        <f t="shared" si="3"/>
        <v>781.9473684210526</v>
      </c>
      <c r="J9" s="82">
        <v>0</v>
      </c>
      <c r="K9" s="66">
        <v>0</v>
      </c>
      <c r="L9" s="66">
        <v>0</v>
      </c>
      <c r="M9" s="66">
        <v>0</v>
      </c>
      <c r="N9" s="66">
        <v>0</v>
      </c>
      <c r="O9" s="84">
        <v>68</v>
      </c>
      <c r="P9" s="85">
        <v>118</v>
      </c>
      <c r="Q9" s="84">
        <v>3950</v>
      </c>
      <c r="R9" s="72"/>
      <c r="S9" s="91" t="s">
        <v>31</v>
      </c>
      <c r="T9" s="92">
        <v>0.2</v>
      </c>
      <c r="U9" s="91"/>
      <c r="V9" s="91">
        <v>14857</v>
      </c>
      <c r="W9" s="93">
        <f t="shared" si="0"/>
        <v>1.2788584505620246</v>
      </c>
      <c r="X9" s="91"/>
      <c r="Y9" s="91">
        <f t="shared" si="1"/>
        <v>781.9473684210526</v>
      </c>
      <c r="Z9" s="91"/>
      <c r="AA9" s="91"/>
    </row>
    <row r="10" spans="1:27" ht="15" customHeight="1" x14ac:dyDescent="0.25">
      <c r="A10" s="42">
        <v>4</v>
      </c>
      <c r="B10" s="44" t="s">
        <v>41</v>
      </c>
      <c r="C10" s="66">
        <v>16</v>
      </c>
      <c r="D10" s="66">
        <v>2</v>
      </c>
      <c r="E10" s="66" t="s">
        <v>38</v>
      </c>
      <c r="F10" s="66">
        <v>13</v>
      </c>
      <c r="G10" s="66">
        <v>0</v>
      </c>
      <c r="H10" s="80">
        <f t="shared" si="2"/>
        <v>0.71984523327484595</v>
      </c>
      <c r="I10" s="82">
        <f t="shared" si="3"/>
        <v>1389.1875</v>
      </c>
      <c r="J10" s="82">
        <v>0</v>
      </c>
      <c r="K10" s="66">
        <v>0</v>
      </c>
      <c r="L10" s="66">
        <v>0</v>
      </c>
      <c r="M10" s="66">
        <v>0</v>
      </c>
      <c r="N10" s="66">
        <v>0</v>
      </c>
      <c r="O10" s="84">
        <v>27</v>
      </c>
      <c r="P10" s="82">
        <v>175</v>
      </c>
      <c r="Q10" s="84">
        <v>2727</v>
      </c>
      <c r="R10" s="72"/>
      <c r="S10" s="95" t="s">
        <v>32</v>
      </c>
      <c r="T10" s="92">
        <v>1.08</v>
      </c>
      <c r="U10" s="91"/>
      <c r="V10" s="91">
        <v>22227</v>
      </c>
      <c r="W10" s="93">
        <f t="shared" si="0"/>
        <v>0.71984523327484595</v>
      </c>
      <c r="X10" s="91"/>
      <c r="Y10" s="91">
        <f t="shared" si="1"/>
        <v>1389.1875</v>
      </c>
      <c r="Z10" s="91"/>
      <c r="AA10" s="91"/>
    </row>
    <row r="11" spans="1:27" ht="15" customHeight="1" x14ac:dyDescent="0.25">
      <c r="A11" s="42">
        <v>5</v>
      </c>
      <c r="B11" s="44" t="s">
        <v>42</v>
      </c>
      <c r="C11" s="66">
        <v>15</v>
      </c>
      <c r="D11" s="66">
        <v>0</v>
      </c>
      <c r="E11" s="66" t="s">
        <v>38</v>
      </c>
      <c r="F11" s="66">
        <v>14</v>
      </c>
      <c r="G11" s="66">
        <v>0</v>
      </c>
      <c r="H11" s="80">
        <f t="shared" si="2"/>
        <v>0.44530206323289301</v>
      </c>
      <c r="I11" s="82">
        <f t="shared" si="3"/>
        <v>2245.6666666666665</v>
      </c>
      <c r="J11" s="82">
        <v>0</v>
      </c>
      <c r="K11" s="66">
        <v>0</v>
      </c>
      <c r="L11" s="66">
        <v>0</v>
      </c>
      <c r="M11" s="66">
        <v>0</v>
      </c>
      <c r="N11" s="66">
        <v>0</v>
      </c>
      <c r="O11" s="84">
        <v>203</v>
      </c>
      <c r="P11" s="82">
        <v>401</v>
      </c>
      <c r="Q11" s="86">
        <v>11072</v>
      </c>
      <c r="R11" s="72"/>
      <c r="S11" s="91" t="s">
        <v>33</v>
      </c>
      <c r="T11" s="92">
        <v>0.98</v>
      </c>
      <c r="U11" s="91"/>
      <c r="V11" s="91">
        <v>33685</v>
      </c>
      <c r="W11" s="93">
        <f t="shared" si="0"/>
        <v>0.44530206323289301</v>
      </c>
      <c r="X11" s="91"/>
      <c r="Y11" s="91">
        <f t="shared" si="1"/>
        <v>2245.6666666666665</v>
      </c>
      <c r="Z11" s="91"/>
      <c r="AA11" s="91"/>
    </row>
    <row r="12" spans="1:27" ht="15" customHeight="1" x14ac:dyDescent="0.25">
      <c r="A12" s="36">
        <v>6</v>
      </c>
      <c r="B12" s="55" t="s">
        <v>43</v>
      </c>
      <c r="C12" s="67">
        <v>28</v>
      </c>
      <c r="D12" s="67" t="s">
        <v>38</v>
      </c>
      <c r="E12" s="67" t="s">
        <v>38</v>
      </c>
      <c r="F12" s="67">
        <v>27</v>
      </c>
      <c r="G12" s="67">
        <v>0</v>
      </c>
      <c r="H12" s="80">
        <f t="shared" si="2"/>
        <v>0.82314205079962377</v>
      </c>
      <c r="I12" s="82">
        <f t="shared" si="3"/>
        <v>1214.8571428571429</v>
      </c>
      <c r="J12" s="83">
        <v>0</v>
      </c>
      <c r="K12" s="67">
        <v>0</v>
      </c>
      <c r="L12" s="87">
        <v>0</v>
      </c>
      <c r="M12" s="66">
        <v>2</v>
      </c>
      <c r="N12" s="84">
        <v>1</v>
      </c>
      <c r="O12" s="84">
        <v>86</v>
      </c>
      <c r="P12" s="82">
        <v>270</v>
      </c>
      <c r="Q12" s="84">
        <v>7653</v>
      </c>
      <c r="R12" s="72"/>
      <c r="S12" s="95" t="s">
        <v>44</v>
      </c>
      <c r="T12" s="91">
        <v>0.6</v>
      </c>
      <c r="U12" s="91"/>
      <c r="V12" s="91">
        <v>34016</v>
      </c>
      <c r="W12" s="93">
        <f t="shared" si="0"/>
        <v>0.82314205079962377</v>
      </c>
      <c r="X12" s="91"/>
      <c r="Y12" s="91">
        <f t="shared" si="1"/>
        <v>1214.8571428571429</v>
      </c>
      <c r="Z12" s="91"/>
      <c r="AA12" s="91"/>
    </row>
    <row r="13" spans="1:27" ht="15" customHeight="1" x14ac:dyDescent="0.25">
      <c r="A13" s="42">
        <v>7</v>
      </c>
      <c r="B13" s="44" t="s">
        <v>45</v>
      </c>
      <c r="C13" s="66">
        <v>43</v>
      </c>
      <c r="D13" s="66">
        <v>2</v>
      </c>
      <c r="E13" s="66">
        <v>1</v>
      </c>
      <c r="F13" s="66">
        <v>40</v>
      </c>
      <c r="G13" s="66">
        <v>0</v>
      </c>
      <c r="H13" s="80">
        <f t="shared" si="2"/>
        <v>0.41690097147621724</v>
      </c>
      <c r="I13" s="82">
        <f t="shared" si="3"/>
        <v>2398.6511627906975</v>
      </c>
      <c r="J13" s="82">
        <v>0</v>
      </c>
      <c r="K13" s="66">
        <v>0</v>
      </c>
      <c r="L13" s="66">
        <v>0</v>
      </c>
      <c r="M13" s="66">
        <v>0</v>
      </c>
      <c r="N13" s="66">
        <v>0</v>
      </c>
      <c r="O13" s="84">
        <v>260</v>
      </c>
      <c r="P13" s="82">
        <v>503</v>
      </c>
      <c r="Q13" s="84">
        <v>5991</v>
      </c>
      <c r="R13" s="72"/>
      <c r="S13" s="91"/>
      <c r="T13" s="91"/>
      <c r="U13" s="91"/>
      <c r="V13" s="91">
        <v>103142</v>
      </c>
      <c r="W13" s="91">
        <f t="shared" si="0"/>
        <v>0.41690097147621724</v>
      </c>
      <c r="X13" s="91"/>
      <c r="Y13" s="91">
        <f t="shared" si="1"/>
        <v>2398.6511627906975</v>
      </c>
      <c r="Z13" s="91"/>
      <c r="AA13" s="91"/>
    </row>
    <row r="14" spans="1:27" s="4" customFormat="1" ht="15" customHeight="1" x14ac:dyDescent="0.25">
      <c r="A14" s="57"/>
      <c r="B14" s="58" t="s">
        <v>34</v>
      </c>
      <c r="C14" s="62">
        <f>SUM(C7:C13)</f>
        <v>158</v>
      </c>
      <c r="D14" s="62">
        <f>SUM(D7:D13)</f>
        <v>7</v>
      </c>
      <c r="E14" s="62">
        <v>1</v>
      </c>
      <c r="F14" s="62">
        <f>SUM(F7:F13)</f>
        <v>144</v>
      </c>
      <c r="G14" s="62">
        <f>SUM(G7:G13)</f>
        <v>0</v>
      </c>
      <c r="H14" s="63">
        <f t="shared" si="2"/>
        <v>0.61975852952482569</v>
      </c>
      <c r="I14" s="64">
        <f t="shared" si="3"/>
        <v>1613.5316455696202</v>
      </c>
      <c r="J14" s="64">
        <v>0</v>
      </c>
      <c r="K14" s="62">
        <f t="shared" ref="K14:Q14" si="4">SUM(K7:K13)</f>
        <v>0</v>
      </c>
      <c r="L14" s="62">
        <f t="shared" si="4"/>
        <v>0</v>
      </c>
      <c r="M14" s="62">
        <f t="shared" si="4"/>
        <v>2</v>
      </c>
      <c r="N14" s="62">
        <v>0</v>
      </c>
      <c r="O14" s="62">
        <f t="shared" si="4"/>
        <v>994</v>
      </c>
      <c r="P14" s="65">
        <f t="shared" si="4"/>
        <v>2043</v>
      </c>
      <c r="Q14" s="62">
        <f t="shared" si="4"/>
        <v>43656</v>
      </c>
      <c r="R14" s="73"/>
      <c r="S14" s="96"/>
      <c r="T14" s="96"/>
      <c r="U14" s="96"/>
      <c r="V14" s="96">
        <v>254938</v>
      </c>
      <c r="W14" s="96">
        <f t="shared" si="0"/>
        <v>0.61975852952482569</v>
      </c>
      <c r="X14" s="96"/>
      <c r="Y14" s="96">
        <f t="shared" si="1"/>
        <v>1613.5316455696202</v>
      </c>
      <c r="Z14" s="96"/>
      <c r="AA14" s="96"/>
    </row>
    <row r="15" spans="1:27" ht="15" customHeight="1" x14ac:dyDescent="0.25">
      <c r="A15" s="38">
        <v>8</v>
      </c>
      <c r="B15" s="56" t="s">
        <v>46</v>
      </c>
      <c r="C15" s="69">
        <v>16</v>
      </c>
      <c r="D15" s="69">
        <v>15</v>
      </c>
      <c r="E15" s="69">
        <v>1</v>
      </c>
      <c r="F15" s="69" t="s">
        <v>38</v>
      </c>
      <c r="G15" s="69" t="s">
        <v>38</v>
      </c>
      <c r="H15" s="81">
        <f t="shared" si="2"/>
        <v>2.7264857643362027E-2</v>
      </c>
      <c r="I15" s="83">
        <f t="shared" si="3"/>
        <v>36677.25</v>
      </c>
      <c r="J15" s="70">
        <v>0</v>
      </c>
      <c r="K15" s="69">
        <v>0</v>
      </c>
      <c r="L15" s="69">
        <v>0</v>
      </c>
      <c r="M15" s="71">
        <v>0</v>
      </c>
      <c r="N15" s="71">
        <v>0</v>
      </c>
      <c r="O15" s="71" t="s">
        <v>38</v>
      </c>
      <c r="P15" s="70" t="s">
        <v>38</v>
      </c>
      <c r="Q15" s="71" t="s">
        <v>38</v>
      </c>
      <c r="R15" s="72"/>
      <c r="S15" s="91"/>
      <c r="T15" s="91"/>
      <c r="U15" s="91"/>
      <c r="V15" s="91">
        <v>586836</v>
      </c>
      <c r="W15" s="91">
        <f t="shared" si="0"/>
        <v>2.7264857643362027E-2</v>
      </c>
      <c r="X15" s="91"/>
      <c r="Y15" s="91">
        <f t="shared" si="1"/>
        <v>36677.25</v>
      </c>
      <c r="Z15" s="91"/>
      <c r="AA15" s="91"/>
    </row>
    <row r="16" spans="1:27" ht="15" customHeight="1" x14ac:dyDescent="0.25">
      <c r="A16" s="101" t="s">
        <v>34</v>
      </c>
      <c r="B16" s="102"/>
      <c r="C16" s="62">
        <f>SUM(C14+C15)</f>
        <v>174</v>
      </c>
      <c r="D16" s="62">
        <f>SUM(D14+D15)</f>
        <v>22</v>
      </c>
      <c r="E16" s="62">
        <f>SUM(E14+E15)</f>
        <v>2</v>
      </c>
      <c r="F16" s="62">
        <f>F14</f>
        <v>144</v>
      </c>
      <c r="G16" s="62">
        <v>0</v>
      </c>
      <c r="H16" s="63">
        <f t="shared" si="2"/>
        <v>0.15765696381682073</v>
      </c>
      <c r="I16" s="64">
        <f t="shared" si="3"/>
        <v>6342.8850574712642</v>
      </c>
      <c r="J16" s="64">
        <v>0</v>
      </c>
      <c r="K16" s="62">
        <f>SUM(K14:K15)</f>
        <v>0</v>
      </c>
      <c r="L16" s="62">
        <v>0</v>
      </c>
      <c r="M16" s="62">
        <v>2</v>
      </c>
      <c r="N16" s="62">
        <v>0</v>
      </c>
      <c r="O16" s="97">
        <f>SUM(O14:O15)</f>
        <v>994</v>
      </c>
      <c r="P16" s="64">
        <f>SUM(P14:P15)</f>
        <v>2043</v>
      </c>
      <c r="Q16" s="97">
        <f>SUM(Q14:Q15)</f>
        <v>43656</v>
      </c>
      <c r="R16" s="72"/>
      <c r="S16" s="91" t="s">
        <v>47</v>
      </c>
      <c r="T16" s="91"/>
      <c r="U16" s="91"/>
      <c r="V16" s="96">
        <f>SUM(V7:V15)</f>
        <v>1103662</v>
      </c>
      <c r="W16" s="91">
        <f t="shared" si="0"/>
        <v>0.15765696381682073</v>
      </c>
      <c r="X16" s="91"/>
      <c r="Y16" s="91">
        <f t="shared" si="1"/>
        <v>6342.8850574712642</v>
      </c>
      <c r="Z16" s="91"/>
      <c r="AA16" s="91"/>
    </row>
    <row r="17" spans="1:27" ht="15" customHeight="1" x14ac:dyDescent="0.25">
      <c r="A17" s="114" t="s">
        <v>48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72"/>
      <c r="S17" s="91"/>
      <c r="T17" s="91"/>
      <c r="U17" s="91"/>
      <c r="V17" s="91"/>
      <c r="W17" s="91"/>
      <c r="X17" s="91"/>
      <c r="Y17" s="91"/>
      <c r="Z17" s="91"/>
      <c r="AA17" s="91"/>
    </row>
    <row r="18" spans="1:27" x14ac:dyDescent="0.25">
      <c r="R18" s="61"/>
      <c r="S18" s="91"/>
      <c r="T18" s="91"/>
      <c r="U18" s="91"/>
      <c r="V18" s="91"/>
      <c r="W18" s="91"/>
      <c r="X18" s="91"/>
      <c r="Y18" s="91"/>
      <c r="Z18" s="91"/>
      <c r="AA18" s="91"/>
    </row>
    <row r="19" spans="1:27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60"/>
      <c r="S19" s="72"/>
      <c r="T19" s="72"/>
      <c r="U19" s="72"/>
      <c r="V19" s="72"/>
      <c r="W19" s="72"/>
      <c r="X19" s="72"/>
      <c r="Y19" s="72"/>
      <c r="Z19" s="72"/>
      <c r="AA19" s="59"/>
    </row>
    <row r="20" spans="1:27" ht="19.5" customHeight="1" x14ac:dyDescent="0.25"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59"/>
    </row>
    <row r="21" spans="1:27" x14ac:dyDescent="0.25"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59"/>
    </row>
    <row r="22" spans="1:27" x14ac:dyDescent="0.25"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59"/>
    </row>
    <row r="23" spans="1:27" x14ac:dyDescent="0.25"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59"/>
    </row>
    <row r="24" spans="1:27" x14ac:dyDescent="0.25"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59"/>
    </row>
    <row r="25" spans="1:27" x14ac:dyDescent="0.25"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</row>
    <row r="26" spans="1:27" x14ac:dyDescent="0.25"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</row>
    <row r="27" spans="1:27" x14ac:dyDescent="0.25"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</row>
    <row r="28" spans="1:27" x14ac:dyDescent="0.25"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</row>
    <row r="29" spans="1:27" x14ac:dyDescent="0.25"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</row>
    <row r="30" spans="1:27" x14ac:dyDescent="0.25"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</row>
    <row r="31" spans="1:27" x14ac:dyDescent="0.25"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</row>
    <row r="32" spans="1:27" x14ac:dyDescent="0.25"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</row>
    <row r="33" spans="12:23" x14ac:dyDescent="0.25"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</row>
  </sheetData>
  <mergeCells count="10">
    <mergeCell ref="A17:Q17"/>
    <mergeCell ref="A16:B16"/>
    <mergeCell ref="A2:Q2"/>
    <mergeCell ref="C4:G4"/>
    <mergeCell ref="M4:Q4"/>
    <mergeCell ref="C5:C6"/>
    <mergeCell ref="D5:E5"/>
    <mergeCell ref="M5:N5"/>
    <mergeCell ref="O5:Q5"/>
    <mergeCell ref="J4:L4"/>
  </mergeCells>
  <conditionalFormatting sqref="O7:O13 O15">
    <cfRule type="cellIs" dxfId="6" priority="3" stopIfTrue="1" operator="lessThan">
      <formula>0</formula>
    </cfRule>
  </conditionalFormatting>
  <conditionalFormatting sqref="S8">
    <cfRule type="cellIs" dxfId="5" priority="1" stopIfTrue="1" operator="lessThan">
      <formula>0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69"/>
  <sheetViews>
    <sheetView topLeftCell="A31" workbookViewId="0">
      <selection activeCell="L42" sqref="L42"/>
    </sheetView>
  </sheetViews>
  <sheetFormatPr defaultRowHeight="15" x14ac:dyDescent="0.25"/>
  <cols>
    <col min="1" max="2" width="12" customWidth="1"/>
  </cols>
  <sheetData>
    <row r="5" spans="1:2" x14ac:dyDescent="0.25">
      <c r="A5" s="18" t="s">
        <v>29</v>
      </c>
      <c r="B5" s="19">
        <v>7.0000000000000007E-2</v>
      </c>
    </row>
    <row r="6" spans="1:2" x14ac:dyDescent="0.25">
      <c r="A6" s="3" t="s">
        <v>30</v>
      </c>
      <c r="B6" s="13">
        <v>1.21</v>
      </c>
    </row>
    <row r="7" spans="1:2" x14ac:dyDescent="0.25">
      <c r="A7" s="3" t="s">
        <v>31</v>
      </c>
      <c r="B7" s="13">
        <v>0.19</v>
      </c>
    </row>
    <row r="8" spans="1:2" x14ac:dyDescent="0.25">
      <c r="A8" s="3" t="s">
        <v>32</v>
      </c>
      <c r="B8" s="13">
        <v>1.18</v>
      </c>
    </row>
    <row r="9" spans="1:2" x14ac:dyDescent="0.25">
      <c r="A9" s="3" t="s">
        <v>33</v>
      </c>
      <c r="B9" s="13">
        <v>1.04</v>
      </c>
    </row>
    <row r="10" spans="1:2" x14ac:dyDescent="0.25">
      <c r="A10" s="20" t="s">
        <v>49</v>
      </c>
      <c r="B10" s="20" t="s">
        <v>50</v>
      </c>
    </row>
    <row r="11" spans="1:2" x14ac:dyDescent="0.25">
      <c r="A11" s="17" t="s">
        <v>37</v>
      </c>
      <c r="B11" s="16">
        <v>0.5</v>
      </c>
    </row>
    <row r="12" spans="1:2" x14ac:dyDescent="0.25">
      <c r="A12" s="3" t="s">
        <v>39</v>
      </c>
      <c r="B12" s="13">
        <v>0.78</v>
      </c>
    </row>
    <row r="13" spans="1:2" x14ac:dyDescent="0.25">
      <c r="A13" s="3" t="s">
        <v>40</v>
      </c>
      <c r="B13" s="13">
        <v>1.27</v>
      </c>
    </row>
    <row r="14" spans="1:2" x14ac:dyDescent="0.25">
      <c r="A14" s="3" t="s">
        <v>41</v>
      </c>
      <c r="B14" s="13">
        <v>0.76</v>
      </c>
    </row>
    <row r="15" spans="1:2" x14ac:dyDescent="0.25">
      <c r="A15" s="3" t="s">
        <v>42</v>
      </c>
      <c r="B15" s="13">
        <v>0.48</v>
      </c>
    </row>
    <row r="16" spans="1:2" x14ac:dyDescent="0.25">
      <c r="A16" s="5" t="s">
        <v>43</v>
      </c>
      <c r="B16" s="14">
        <v>0.77</v>
      </c>
    </row>
    <row r="17" spans="1:2" x14ac:dyDescent="0.25">
      <c r="A17" s="3" t="s">
        <v>45</v>
      </c>
      <c r="B17" s="13">
        <v>0.44</v>
      </c>
    </row>
    <row r="18" spans="1:2" x14ac:dyDescent="0.25">
      <c r="A18" s="6" t="s">
        <v>46</v>
      </c>
      <c r="B18" s="15">
        <v>0.04</v>
      </c>
    </row>
    <row r="20" spans="1:2" ht="25.5" x14ac:dyDescent="0.25">
      <c r="A20" s="21" t="s">
        <v>51</v>
      </c>
      <c r="B20" s="21" t="s">
        <v>51</v>
      </c>
    </row>
    <row r="22" spans="1:2" x14ac:dyDescent="0.25">
      <c r="A22" t="s">
        <v>44</v>
      </c>
      <c r="B22">
        <v>0.61</v>
      </c>
    </row>
    <row r="23" spans="1:2" x14ac:dyDescent="0.25">
      <c r="A23" s="22" t="s">
        <v>29</v>
      </c>
      <c r="B23" s="23">
        <v>7.0000000000000007E-2</v>
      </c>
    </row>
    <row r="24" spans="1:2" x14ac:dyDescent="0.25">
      <c r="A24" s="24" t="s">
        <v>30</v>
      </c>
      <c r="B24" s="25">
        <v>1.21</v>
      </c>
    </row>
    <row r="25" spans="1:2" x14ac:dyDescent="0.25">
      <c r="A25" s="24" t="s">
        <v>31</v>
      </c>
      <c r="B25" s="25">
        <v>0.19</v>
      </c>
    </row>
    <row r="26" spans="1:2" x14ac:dyDescent="0.25">
      <c r="A26" s="24" t="s">
        <v>32</v>
      </c>
      <c r="B26" s="25">
        <v>1.18</v>
      </c>
    </row>
    <row r="27" spans="1:2" x14ac:dyDescent="0.25">
      <c r="A27" s="24" t="s">
        <v>33</v>
      </c>
      <c r="B27" s="25">
        <v>1.04</v>
      </c>
    </row>
    <row r="28" spans="1:2" ht="25.5" x14ac:dyDescent="0.25">
      <c r="A28" s="32" t="s">
        <v>51</v>
      </c>
      <c r="B28" s="32" t="s">
        <v>51</v>
      </c>
    </row>
    <row r="29" spans="1:2" x14ac:dyDescent="0.25">
      <c r="A29" s="26" t="s">
        <v>37</v>
      </c>
      <c r="B29" s="27">
        <v>0.5</v>
      </c>
    </row>
    <row r="30" spans="1:2" x14ac:dyDescent="0.25">
      <c r="A30" s="24" t="s">
        <v>39</v>
      </c>
      <c r="B30" s="25">
        <v>0.78</v>
      </c>
    </row>
    <row r="31" spans="1:2" x14ac:dyDescent="0.25">
      <c r="A31" s="24" t="s">
        <v>40</v>
      </c>
      <c r="B31" s="25">
        <v>1.27</v>
      </c>
    </row>
    <row r="32" spans="1:2" x14ac:dyDescent="0.25">
      <c r="A32" s="24" t="s">
        <v>41</v>
      </c>
      <c r="B32" s="25">
        <v>0.76</v>
      </c>
    </row>
    <row r="33" spans="1:2" x14ac:dyDescent="0.25">
      <c r="A33" s="24" t="s">
        <v>42</v>
      </c>
      <c r="B33" s="25">
        <v>0.48</v>
      </c>
    </row>
    <row r="34" spans="1:2" x14ac:dyDescent="0.25">
      <c r="A34" s="28" t="s">
        <v>43</v>
      </c>
      <c r="B34" s="29">
        <v>0.77</v>
      </c>
    </row>
    <row r="35" spans="1:2" x14ac:dyDescent="0.25">
      <c r="A35" s="24" t="s">
        <v>45</v>
      </c>
      <c r="B35" s="25">
        <v>0.44</v>
      </c>
    </row>
    <row r="36" spans="1:2" x14ac:dyDescent="0.25">
      <c r="A36" s="30" t="s">
        <v>46</v>
      </c>
      <c r="B36" s="31">
        <v>0.04</v>
      </c>
    </row>
    <row r="39" spans="1:2" x14ac:dyDescent="0.25">
      <c r="A39" t="s">
        <v>44</v>
      </c>
      <c r="B39">
        <v>0.61</v>
      </c>
    </row>
    <row r="40" spans="1:2" x14ac:dyDescent="0.25">
      <c r="A40" s="22" t="s">
        <v>29</v>
      </c>
      <c r="B40" s="23">
        <v>7.0000000000000007E-2</v>
      </c>
    </row>
    <row r="41" spans="1:2" x14ac:dyDescent="0.25">
      <c r="A41" s="24" t="s">
        <v>30</v>
      </c>
      <c r="B41" s="25">
        <v>1.21</v>
      </c>
    </row>
    <row r="42" spans="1:2" x14ac:dyDescent="0.25">
      <c r="A42" s="24" t="s">
        <v>31</v>
      </c>
      <c r="B42" s="25">
        <v>0.19</v>
      </c>
    </row>
    <row r="43" spans="1:2" x14ac:dyDescent="0.25">
      <c r="A43" s="24" t="s">
        <v>32</v>
      </c>
      <c r="B43" s="25">
        <v>1.18</v>
      </c>
    </row>
    <row r="44" spans="1:2" x14ac:dyDescent="0.25">
      <c r="A44" s="24" t="s">
        <v>33</v>
      </c>
      <c r="B44" s="25">
        <v>1.04</v>
      </c>
    </row>
    <row r="45" spans="1:2" x14ac:dyDescent="0.25">
      <c r="A45" s="26" t="s">
        <v>37</v>
      </c>
      <c r="B45" s="27">
        <v>0.5</v>
      </c>
    </row>
    <row r="46" spans="1:2" x14ac:dyDescent="0.25">
      <c r="A46" s="24" t="s">
        <v>39</v>
      </c>
      <c r="B46" s="25">
        <v>0.78</v>
      </c>
    </row>
    <row r="47" spans="1:2" x14ac:dyDescent="0.25">
      <c r="A47" s="24" t="s">
        <v>40</v>
      </c>
      <c r="B47" s="25">
        <v>1.27</v>
      </c>
    </row>
    <row r="48" spans="1:2" x14ac:dyDescent="0.25">
      <c r="A48" s="24" t="s">
        <v>41</v>
      </c>
      <c r="B48" s="25">
        <v>0.76</v>
      </c>
    </row>
    <row r="49" spans="1:2" x14ac:dyDescent="0.25">
      <c r="A49" s="24" t="s">
        <v>42</v>
      </c>
      <c r="B49" s="25">
        <v>0.48</v>
      </c>
    </row>
    <row r="50" spans="1:2" x14ac:dyDescent="0.25">
      <c r="A50" s="28" t="s">
        <v>43</v>
      </c>
      <c r="B50" s="29">
        <v>0.77</v>
      </c>
    </row>
    <row r="51" spans="1:2" x14ac:dyDescent="0.25">
      <c r="A51" s="24" t="s">
        <v>45</v>
      </c>
      <c r="B51" s="25">
        <v>0.44</v>
      </c>
    </row>
    <row r="52" spans="1:2" x14ac:dyDescent="0.25">
      <c r="A52" s="30" t="s">
        <v>46</v>
      </c>
      <c r="B52" s="31">
        <v>0.04</v>
      </c>
    </row>
    <row r="53" spans="1:2" ht="25.5" x14ac:dyDescent="0.25">
      <c r="A53" s="32" t="s">
        <v>51</v>
      </c>
      <c r="B53" s="32">
        <v>0.04</v>
      </c>
    </row>
    <row r="55" spans="1:2" x14ac:dyDescent="0.25">
      <c r="A55" s="22" t="s">
        <v>29</v>
      </c>
      <c r="B55" s="23">
        <v>7.0000000000000007E-2</v>
      </c>
    </row>
    <row r="56" spans="1:2" x14ac:dyDescent="0.25">
      <c r="A56" s="24" t="s">
        <v>30</v>
      </c>
      <c r="B56" s="25">
        <v>1.21</v>
      </c>
    </row>
    <row r="57" spans="1:2" x14ac:dyDescent="0.25">
      <c r="A57" s="24" t="s">
        <v>31</v>
      </c>
      <c r="B57" s="25">
        <v>0.19</v>
      </c>
    </row>
    <row r="58" spans="1:2" x14ac:dyDescent="0.25">
      <c r="A58" s="24" t="s">
        <v>32</v>
      </c>
      <c r="B58" s="25">
        <v>1.18</v>
      </c>
    </row>
    <row r="59" spans="1:2" x14ac:dyDescent="0.25">
      <c r="A59" s="24" t="s">
        <v>33</v>
      </c>
      <c r="B59" s="25">
        <v>1.04</v>
      </c>
    </row>
    <row r="60" spans="1:2" x14ac:dyDescent="0.25">
      <c r="A60" t="s">
        <v>44</v>
      </c>
      <c r="B60" s="33">
        <v>0.61</v>
      </c>
    </row>
    <row r="61" spans="1:2" x14ac:dyDescent="0.25">
      <c r="A61" s="26" t="s">
        <v>37</v>
      </c>
      <c r="B61" s="27">
        <v>0.5</v>
      </c>
    </row>
    <row r="62" spans="1:2" x14ac:dyDescent="0.25">
      <c r="A62" s="24" t="s">
        <v>39</v>
      </c>
      <c r="B62" s="25">
        <v>0.78</v>
      </c>
    </row>
    <row r="63" spans="1:2" x14ac:dyDescent="0.25">
      <c r="A63" s="24" t="s">
        <v>40</v>
      </c>
      <c r="B63" s="25">
        <v>1.27</v>
      </c>
    </row>
    <row r="64" spans="1:2" x14ac:dyDescent="0.25">
      <c r="A64" s="24" t="s">
        <v>41</v>
      </c>
      <c r="B64" s="25">
        <v>0.76</v>
      </c>
    </row>
    <row r="65" spans="1:2" x14ac:dyDescent="0.25">
      <c r="A65" s="24" t="s">
        <v>42</v>
      </c>
      <c r="B65" s="25">
        <v>0.48</v>
      </c>
    </row>
    <row r="66" spans="1:2" x14ac:dyDescent="0.25">
      <c r="A66" s="28" t="s">
        <v>43</v>
      </c>
      <c r="B66" s="29">
        <v>0.77</v>
      </c>
    </row>
    <row r="67" spans="1:2" x14ac:dyDescent="0.25">
      <c r="A67" s="24" t="s">
        <v>45</v>
      </c>
      <c r="B67" s="25">
        <v>0.44</v>
      </c>
    </row>
    <row r="68" spans="1:2" x14ac:dyDescent="0.25">
      <c r="A68" s="30" t="s">
        <v>46</v>
      </c>
      <c r="B68" s="31">
        <v>0.04</v>
      </c>
    </row>
    <row r="69" spans="1:2" ht="25.5" x14ac:dyDescent="0.25">
      <c r="A69" s="32" t="s">
        <v>47</v>
      </c>
      <c r="B69" s="32">
        <v>0.23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Alytaus</vt:lpstr>
      <vt:lpstr>Vilniaus</vt:lpstr>
      <vt:lpstr>Lapas1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Rita Paliukaitė</dc:creator>
  <cp:keywords/>
  <dc:description/>
  <cp:lastModifiedBy>Audrutė Sadeckienė</cp:lastModifiedBy>
  <cp:revision/>
  <dcterms:created xsi:type="dcterms:W3CDTF">2014-01-06T07:32:38Z</dcterms:created>
  <dcterms:modified xsi:type="dcterms:W3CDTF">2024-10-18T11:41:11Z</dcterms:modified>
  <cp:category/>
  <cp:contentStatus/>
</cp:coreProperties>
</file>