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/>
  </bookViews>
  <sheets>
    <sheet name="Alytaus" sheetId="1" r:id="rId1"/>
    <sheet name="Vilniaus" sheetId="2" r:id="rId2"/>
    <sheet name="Lapas3" sheetId="5" state="hidden" r:id="rId3"/>
    <sheet name="Lapas1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N16" i="2" s="1"/>
  <c r="O9" i="1"/>
  <c r="O7" i="1"/>
  <c r="N12" i="1"/>
  <c r="Q8" i="1" l="1"/>
  <c r="O8" i="1"/>
  <c r="Q9" i="1"/>
  <c r="O10" i="1"/>
  <c r="Q10" i="1" s="1"/>
  <c r="O11" i="1"/>
  <c r="Q11" i="1" s="1"/>
  <c r="L8" i="2" l="1"/>
  <c r="L9" i="2"/>
  <c r="L10" i="2"/>
  <c r="L11" i="2"/>
  <c r="L12" i="2"/>
  <c r="L13" i="2"/>
  <c r="L15" i="2"/>
  <c r="L7" i="2"/>
  <c r="L8" i="1"/>
  <c r="L9" i="1"/>
  <c r="L10" i="1"/>
  <c r="L11" i="1"/>
  <c r="L7" i="1"/>
  <c r="O15" i="2" l="1"/>
  <c r="P15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7" i="2"/>
  <c r="P7" i="2" s="1"/>
  <c r="Q7" i="1" l="1"/>
  <c r="M14" i="2" l="1"/>
  <c r="M16" i="2" s="1"/>
  <c r="K14" i="2"/>
  <c r="J14" i="2"/>
  <c r="J16" i="2" s="1"/>
  <c r="I14" i="2"/>
  <c r="I16" i="2" s="1"/>
  <c r="H14" i="2"/>
  <c r="H16" i="2" s="1"/>
  <c r="G14" i="2"/>
  <c r="G16" i="2" s="1"/>
  <c r="F14" i="2"/>
  <c r="F16" i="2" s="1"/>
  <c r="E14" i="2"/>
  <c r="E16" i="2" s="1"/>
  <c r="D14" i="2"/>
  <c r="D16" i="2" s="1"/>
  <c r="C14" i="2"/>
  <c r="M12" i="1"/>
  <c r="K12" i="1"/>
  <c r="J12" i="1"/>
  <c r="I12" i="1"/>
  <c r="H12" i="1"/>
  <c r="G12" i="1"/>
  <c r="F12" i="1"/>
  <c r="E12" i="1"/>
  <c r="D12" i="1"/>
  <c r="C12" i="1"/>
  <c r="C16" i="2" l="1"/>
  <c r="L14" i="2"/>
  <c r="L12" i="1"/>
  <c r="K16" i="2"/>
  <c r="L16" i="2" l="1"/>
</calcChain>
</file>

<file path=xl/sharedStrings.xml><?xml version="1.0" encoding="utf-8"?>
<sst xmlns="http://schemas.openxmlformats.org/spreadsheetml/2006/main" count="91" uniqueCount="39">
  <si>
    <t>Savivaldybių</t>
  </si>
  <si>
    <t>Iš viso</t>
  </si>
  <si>
    <t>Darbo užmokesčiui</t>
  </si>
  <si>
    <t>Dokumentams įsigyti</t>
  </si>
  <si>
    <t>Sklypams, pastatams</t>
  </si>
  <si>
    <t>Automatizacijai</t>
  </si>
  <si>
    <t>Kitos</t>
  </si>
  <si>
    <t>Nr.</t>
  </si>
  <si>
    <t>viešosios</t>
  </si>
  <si>
    <t>Knygoms</t>
  </si>
  <si>
    <t>Periodikai</t>
  </si>
  <si>
    <t>Elektron. dok.</t>
  </si>
  <si>
    <t>Neelektron. dok.</t>
  </si>
  <si>
    <t>% nuo išlaidų</t>
  </si>
  <si>
    <t>bibliotekos</t>
  </si>
  <si>
    <t>Gyv.sk.3.1</t>
  </si>
  <si>
    <t>Išlaidos</t>
  </si>
  <si>
    <t>Alytaus m.</t>
  </si>
  <si>
    <t>Alytaus r.</t>
  </si>
  <si>
    <t>Druskininkai</t>
  </si>
  <si>
    <t>Lazdijai</t>
  </si>
  <si>
    <t>Varėna</t>
  </si>
  <si>
    <t>Iš viso:</t>
  </si>
  <si>
    <t xml:space="preserve">         </t>
  </si>
  <si>
    <t>Eil.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</si>
  <si>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</si>
  <si>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</si>
  <si>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</si>
  <si>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</si>
  <si>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</si>
  <si>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</si>
  <si>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</si>
  <si>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</si>
  <si>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Kitos išlaidos</t>
  </si>
  <si>
    <t>Automatizacija</t>
  </si>
  <si>
    <t>Kitos išlaidoms</t>
  </si>
  <si>
    <t xml:space="preserve">6.2. VILNIAUS APSKRITIES SAVIVALDYBIŲ VIEŠŲJŲ BIBLIOTEKŲ IŠLAIDOS 2023 M. (Eur) </t>
  </si>
  <si>
    <t xml:space="preserve">6.2. ALYTAUS APSKRITIES SAVIVALDYBIŲ VIEŠŲJŲ BIBLIOTEKŲ IŠLAIDOS 2023 M. (Eur) </t>
  </si>
  <si>
    <t>papr.išlaid.1 gyv.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</si>
</sst>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2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9"/>
      <color theme="5" tint="-0.249977111117893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sz val="11"/>
      <color theme="5" tint="-0.249977111117893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sz val="10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sz val="8"/>
      <color theme="5" tint="-0.499984740745262"/>
      <name val="Calibri"/>
      <family val="2"/>
      <charset val="186"/>
      <scheme val="minor"/>
    </font>
    <font>
      <sz val="9"/>
      <color theme="5" tint="-0.499984740745262"/>
      <name val="Calibri"/>
      <family val="2"/>
      <charset val="186"/>
      <scheme val="minor"/>
    </font>
    <font>
      <b/>
      <sz val="11"/>
      <color theme="5" tint="-0.499984740745262"/>
      <name val="Calibri"/>
      <family val="2"/>
      <charset val="186"/>
      <scheme val="minor"/>
    </font>
    <font>
      <b/>
      <sz val="11"/>
      <color theme="5" tint="-0.499984740745262"/>
      <name val="Arial"/>
      <family val="2"/>
      <charset val="186"/>
    </font>
    <font>
      <sz val="8.5"/>
      <color theme="5" tint="-0.499984740745262"/>
      <name val="Arial"/>
      <family val="2"/>
      <charset val="186"/>
    </font>
    <font>
      <sz val="8.5"/>
      <color theme="5" tint="-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0"/>
      <color theme="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164" fontId="1" fillId="2" borderId="0" xfId="0" applyNumberFormat="1" applyFont="1" applyFill="1"/>
    <xf numFmtId="2" fontId="1" fillId="2" borderId="0" xfId="0" applyNumberFormat="1" applyFont="1" applyFill="1"/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vertical="center" wrapText="1"/>
    </xf>
    <xf numFmtId="9" fontId="0" fillId="0" borderId="0" xfId="0" applyNumberFormat="1"/>
    <xf numFmtId="0" fontId="3" fillId="3" borderId="1" xfId="0" applyFont="1" applyFill="1" applyBorder="1" applyAlignment="1">
      <alignment vertical="center" wrapText="1"/>
    </xf>
    <xf numFmtId="2" fontId="0" fillId="0" borderId="0" xfId="0" applyNumberFormat="1"/>
    <xf numFmtId="165" fontId="0" fillId="0" borderId="0" xfId="0" applyNumberFormat="1"/>
    <xf numFmtId="0" fontId="7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7" xfId="0" applyFont="1" applyFill="1" applyBorder="1"/>
    <xf numFmtId="0" fontId="8" fillId="5" borderId="8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7" xfId="0" applyFont="1" applyFill="1" applyBorder="1"/>
    <xf numFmtId="0" fontId="14" fillId="5" borderId="8" xfId="0" applyFont="1" applyFill="1" applyBorder="1" applyAlignment="1">
      <alignment horizontal="center"/>
    </xf>
    <xf numFmtId="1" fontId="7" fillId="5" borderId="4" xfId="0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vertical="center" wrapText="1"/>
    </xf>
    <xf numFmtId="164" fontId="7" fillId="5" borderId="4" xfId="0" applyNumberFormat="1" applyFont="1" applyFill="1" applyBorder="1" applyAlignment="1">
      <alignment vertical="center" wrapText="1"/>
    </xf>
    <xf numFmtId="164" fontId="7" fillId="5" borderId="1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vertical="top" wrapText="1"/>
    </xf>
    <xf numFmtId="0" fontId="17" fillId="2" borderId="0" xfId="0" applyFont="1" applyFill="1"/>
    <xf numFmtId="164" fontId="17" fillId="2" borderId="0" xfId="0" applyNumberFormat="1" applyFont="1" applyFill="1"/>
    <xf numFmtId="164" fontId="7" fillId="5" borderId="4" xfId="0" applyNumberFormat="1" applyFont="1" applyFill="1" applyBorder="1" applyAlignment="1">
      <alignment horizontal="center" vertical="center"/>
    </xf>
    <xf numFmtId="164" fontId="7" fillId="5" borderId="7" xfId="0" applyNumberFormat="1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164" fontId="7" fillId="5" borderId="5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2" fontId="17" fillId="2" borderId="0" xfId="0" applyNumberFormat="1" applyFont="1" applyFill="1"/>
    <xf numFmtId="0" fontId="7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7" fillId="2" borderId="0" xfId="0" applyFont="1" applyFill="1" applyBorder="1"/>
    <xf numFmtId="0" fontId="8" fillId="5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right" vertical="center"/>
    </xf>
    <xf numFmtId="0" fontId="6" fillId="4" borderId="11" xfId="0" applyFont="1" applyFill="1" applyBorder="1" applyAlignment="1">
      <alignment vertical="center"/>
    </xf>
    <xf numFmtId="0" fontId="13" fillId="2" borderId="0" xfId="0" applyFont="1" applyFill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0" fillId="5" borderId="5" xfId="0" applyFont="1" applyFill="1" applyBorder="1" applyAlignment="1"/>
    <xf numFmtId="0" fontId="10" fillId="5" borderId="7" xfId="0" applyFont="1" applyFill="1" applyBorder="1" applyAlignment="1"/>
    <xf numFmtId="0" fontId="11" fillId="5" borderId="5" xfId="0" applyFont="1" applyFill="1" applyBorder="1" applyAlignment="1"/>
    <xf numFmtId="0" fontId="11" fillId="5" borderId="7" xfId="0" applyFont="1" applyFill="1" applyBorder="1" applyAlignment="1"/>
    <xf numFmtId="0" fontId="9" fillId="5" borderId="7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right" vertical="center" wrapText="1"/>
    </xf>
    <xf numFmtId="0" fontId="12" fillId="4" borderId="3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5" borderId="5" xfId="0" applyFont="1" applyFill="1" applyBorder="1" applyAlignment="1"/>
    <xf numFmtId="0" fontId="15" fillId="5" borderId="7" xfId="0" applyFont="1" applyFill="1" applyBorder="1" applyAlignment="1"/>
    <xf numFmtId="0" fontId="14" fillId="5" borderId="7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 applyBorder="1" applyAlignment="1">
      <alignment horizontal="center"/>
    </xf>
    <xf numFmtId="164" fontId="18" fillId="2" borderId="0" xfId="0" applyNumberFormat="1" applyFont="1" applyFill="1"/>
    <xf numFmtId="2" fontId="18" fillId="2" borderId="0" xfId="0" applyNumberFormat="1" applyFont="1" applyFill="1"/>
    <xf numFmtId="0" fontId="21" fillId="2" borderId="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vertical="center"/>
    </xf>
    <xf numFmtId="164" fontId="20" fillId="2" borderId="0" xfId="0" applyNumberFormat="1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b/>
        <i val="0"/>
        <condense val="0"/>
        <extend val="0"/>
        <color indexed="10"/>
      </font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</dxfs>
  <tableStyles count="0" defaultTableStyle="TableStyleMedium2" defaultPivotStyle="PivotStyleLight16"/>
  <colors>
    <mruColors>
      <color rgb="FFFFF7EF"/>
      <color rgb="FFFFF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Alytaus apskri</a:t>
            </a:r>
            <a:r>
              <a:rPr lang="lt-LT" b="1">
                <a:solidFill>
                  <a:sysClr val="windowText" lastClr="000000"/>
                </a:solidFill>
              </a:rPr>
              <a:t>čių</a:t>
            </a:r>
            <a:r>
              <a:rPr lang="lt-LT" b="1" baseline="0">
                <a:solidFill>
                  <a:sysClr val="windowText" lastClr="000000"/>
                </a:solidFill>
              </a:rPr>
              <a:t> bibliotekų išlaidos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166666666666663E-2"/>
          <c:y val="0.21740449110527851"/>
          <c:w val="0.81388888888888888"/>
          <c:h val="0.667459536307961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7EE-4D41-B633-4E41C46C46C8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7EE-4D41-B633-4E41C46C46C8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7EE-4D41-B633-4E41C46C46C8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7EE-4D41-B633-4E41C46C46C8}"/>
              </c:ext>
            </c:extLst>
          </c:dPt>
          <c:dLbls>
            <c:dLbl>
              <c:idx val="0"/>
              <c:layout>
                <c:manualLayout>
                  <c:x val="0.24238194465135812"/>
                  <c:y val="6.25737750899637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EE-4D41-B633-4E41C46C46C8}"/>
                </c:ext>
              </c:extLst>
            </c:dLbl>
            <c:dLbl>
              <c:idx val="1"/>
              <c:layout>
                <c:manualLayout>
                  <c:x val="-0.13260719738079541"/>
                  <c:y val="-2.903397872483559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Kt. išlaidos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r>
                      <a:rPr lang="en-US" u="none" baseline="0">
                        <a:solidFill>
                          <a:sysClr val="windowText" lastClr="000000"/>
                        </a:solidFill>
                      </a:rPr>
                      <a:t>10 %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0540556139638"/>
                      <c:h val="0.172600717357635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7EE-4D41-B633-4E41C46C46C8}"/>
                </c:ext>
              </c:extLst>
            </c:dLbl>
            <c:dLbl>
              <c:idx val="2"/>
              <c:layout>
                <c:manualLayout>
                  <c:x val="-0.21582432406433935"/>
                  <c:y val="-0.365025267795994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EE-4D41-B633-4E41C46C46C8}"/>
                </c:ext>
              </c:extLst>
            </c:dLbl>
            <c:dLbl>
              <c:idx val="3"/>
              <c:layout>
                <c:manualLayout>
                  <c:x val="1.5342077212825826E-2"/>
                  <c:y val="-2.38388889889609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7EE-4D41-B633-4E41C46C4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(Alytaus!$D$4,Alytaus!$M$4,Alytaus!$E$4,Alytaus!$K$4)</c:f>
              <c:strCache>
                <c:ptCount val="4"/>
                <c:pt idx="0">
                  <c:v>Darbo užmokesčiui</c:v>
                </c:pt>
                <c:pt idx="1">
                  <c:v>Kitos</c:v>
                </c:pt>
                <c:pt idx="2">
                  <c:v>Dokumentams įsigyti</c:v>
                </c:pt>
                <c:pt idx="3">
                  <c:v>Automatizacijai</c:v>
                </c:pt>
              </c:strCache>
            </c:strRef>
          </c:cat>
          <c:val>
            <c:numRef>
              <c:f>(Alytaus!$D$12,Alytaus!$M$12,Alytaus!$E$12,Alytaus!$K$12)</c:f>
              <c:numCache>
                <c:formatCode>0.0</c:formatCode>
                <c:ptCount val="4"/>
                <c:pt idx="0">
                  <c:v>2965235.11</c:v>
                </c:pt>
                <c:pt idx="1">
                  <c:v>573716.02</c:v>
                </c:pt>
                <c:pt idx="2">
                  <c:v>218256.57</c:v>
                </c:pt>
                <c:pt idx="3">
                  <c:v>9658.61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EE-4D41-B633-4E41C46C46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Alytaus apksrities bibliotek</a:t>
            </a:r>
            <a:r>
              <a:rPr lang="lt-LT" b="1">
                <a:solidFill>
                  <a:sysClr val="windowText" lastClr="000000"/>
                </a:solidFill>
              </a:rPr>
              <a:t>ų</a:t>
            </a:r>
            <a:r>
              <a:rPr lang="lt-LT" b="1" baseline="0">
                <a:solidFill>
                  <a:sysClr val="windowText" lastClr="000000"/>
                </a:solidFill>
              </a:rPr>
              <a:t> paprastosios išlaidos vienam gyventojui (Eur)</a:t>
            </a:r>
            <a:endParaRPr lang="en-US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578787878787878"/>
          <c:y val="4.22456189112531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(Alytaus!$B$10,Alytaus!$B$11,Alytaus!$B$8,Alytaus!$B$9,Alytaus!$B$7)</c:f>
              <c:strCache>
                <c:ptCount val="5"/>
                <c:pt idx="0">
                  <c:v>Lazdijai</c:v>
                </c:pt>
                <c:pt idx="1">
                  <c:v>Varėna</c:v>
                </c:pt>
                <c:pt idx="2">
                  <c:v>Alytaus r.</c:v>
                </c:pt>
                <c:pt idx="3">
                  <c:v>Druskininkai</c:v>
                </c:pt>
                <c:pt idx="4">
                  <c:v>Alytaus m.</c:v>
                </c:pt>
              </c:strCache>
            </c:strRef>
          </c:cat>
          <c:val>
            <c:numRef>
              <c:f>(Alytaus!$Q$10,Alytaus!$Q$11,Alytaus!$Q$8,Alytaus!$Q$9,Alytaus!$Q$7)</c:f>
              <c:numCache>
                <c:formatCode>0.00</c:formatCode>
                <c:ptCount val="5"/>
                <c:pt idx="0">
                  <c:v>63.315345016429355</c:v>
                </c:pt>
                <c:pt idx="1">
                  <c:v>58.635398773006138</c:v>
                </c:pt>
                <c:pt idx="2">
                  <c:v>30.923094786546425</c:v>
                </c:pt>
                <c:pt idx="3">
                  <c:v>19.58002388772768</c:v>
                </c:pt>
                <c:pt idx="4">
                  <c:v>14.692000990099011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9-48A0-9C03-6E5AF1E2A7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6195072"/>
        <c:axId val="46197760"/>
        <c:axId val="0"/>
      </c:bar3DChart>
      <c:catAx>
        <c:axId val="4619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97760"/>
        <c:crosses val="autoZero"/>
        <c:auto val="1"/>
        <c:lblAlgn val="ctr"/>
        <c:lblOffset val="100"/>
        <c:noMultiLvlLbl val="0"/>
      </c:catAx>
      <c:valAx>
        <c:axId val="46197760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extTo"/>
        <c:crossAx val="4619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baseline="0">
                <a:solidFill>
                  <a:srgbClr val="000000"/>
                </a:solidFill>
                <a:effectLst/>
              </a:rPr>
              <a:t>Vilniaus apskrities bibliotekų išlaidos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288731743390642"/>
          <c:y val="0.22666371942234012"/>
          <c:w val="0.81388888888888888"/>
          <c:h val="0.667459536307961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846-48BD-B05B-CC106BA414C6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846-48BD-B05B-CC106BA414C6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846-48BD-B05B-CC106BA414C6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846-48BD-B05B-CC106BA414C6}"/>
              </c:ext>
            </c:extLst>
          </c:dPt>
          <c:dLbls>
            <c:dLbl>
              <c:idx val="0"/>
              <c:layout>
                <c:manualLayout>
                  <c:x val="-0.12867622618095523"/>
                  <c:y val="-0.365448814139381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46-48BD-B05B-CC106BA414C6}"/>
                </c:ext>
              </c:extLst>
            </c:dLbl>
            <c:dLbl>
              <c:idx val="1"/>
              <c:layout>
                <c:manualLayout>
                  <c:x val="-2.3502843394575678E-3"/>
                  <c:y val="4.84047827354913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46-48BD-B05B-CC106BA414C6}"/>
                </c:ext>
              </c:extLst>
            </c:dLbl>
            <c:dLbl>
              <c:idx val="2"/>
              <c:layout>
                <c:manualLayout>
                  <c:x val="1.5785916456848893E-2"/>
                  <c:y val="-4.6849111715113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2203408951263"/>
                      <c:h val="0.17203257937917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846-48BD-B05B-CC106BA414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(Vilniaus!$D$4,Vilniaus!$E$4,Vilniaus!$K$4,Vilniaus!$M$4)</c:f>
              <c:strCache>
                <c:ptCount val="4"/>
                <c:pt idx="0">
                  <c:v>Darbo užmokesčiui</c:v>
                </c:pt>
                <c:pt idx="1">
                  <c:v>Dokumentams įsigyti</c:v>
                </c:pt>
                <c:pt idx="2">
                  <c:v>Automatizacijai</c:v>
                </c:pt>
                <c:pt idx="3">
                  <c:v>Kitos</c:v>
                </c:pt>
              </c:strCache>
            </c:strRef>
          </c:cat>
          <c:val>
            <c:numRef>
              <c:f>(Vilniaus!$D$16,Vilniaus!$E$16,Vilniaus!$K$16,Vilniaus!$M$16)</c:f>
              <c:numCache>
                <c:formatCode>0.0</c:formatCode>
                <c:ptCount val="4"/>
                <c:pt idx="0">
                  <c:v>8213683.3300000001</c:v>
                </c:pt>
                <c:pt idx="1">
                  <c:v>574957.29</c:v>
                </c:pt>
                <c:pt idx="2">
                  <c:v>107306.52</c:v>
                </c:pt>
                <c:pt idx="3">
                  <c:v>1645494.39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46-48BD-B05B-CC106BA414C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Vilniaus apskrities bibliotek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 paprastosios išlaidos vienam gyventojui (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Eur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)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052609115228748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(Vilniaus!$B$9,Vilniaus!$B$7,Vilniaus!$B$12,Vilniaus!$B$10,Vilniaus!$B$11,Vilniaus!$B$8,Vilniaus!$B$13,Vilniaus!$B$15)</c:f>
              <c:strCache>
                <c:ptCount val="8"/>
                <c:pt idx="0">
                  <c:v>Širvintos</c:v>
                </c:pt>
                <c:pt idx="1">
                  <c:v>Elektrėnai</c:v>
                </c:pt>
                <c:pt idx="2">
                  <c:v>Ukmergė</c:v>
                </c:pt>
                <c:pt idx="3">
                  <c:v>Švenčionys</c:v>
                </c:pt>
                <c:pt idx="4">
                  <c:v>Trakai</c:v>
                </c:pt>
                <c:pt idx="5">
                  <c:v>Šalčininkai</c:v>
                </c:pt>
                <c:pt idx="6">
                  <c:v>Vilniaus r.</c:v>
                </c:pt>
                <c:pt idx="7">
                  <c:v>Vilniaus m.</c:v>
                </c:pt>
              </c:strCache>
            </c:strRef>
          </c:cat>
          <c:val>
            <c:numRef>
              <c:f>(Vilniaus!$P$9,Vilniaus!$P$7,Vilniaus!$P$12,Vilniaus!$P$10,Vilniaus!$P$11,Vilniaus!$P$8,Vilniaus!$P$13,Vilniaus!$P$15)</c:f>
              <c:numCache>
                <c:formatCode>0.00</c:formatCode>
                <c:ptCount val="8"/>
                <c:pt idx="0">
                  <c:v>38.039106145251395</c:v>
                </c:pt>
                <c:pt idx="1">
                  <c:v>40.467578199247967</c:v>
                </c:pt>
                <c:pt idx="2">
                  <c:v>31.649165098777047</c:v>
                </c:pt>
                <c:pt idx="3">
                  <c:v>26.786970801277725</c:v>
                </c:pt>
                <c:pt idx="4">
                  <c:v>31.762446192667358</c:v>
                </c:pt>
                <c:pt idx="5">
                  <c:v>27.770574596774193</c:v>
                </c:pt>
                <c:pt idx="6">
                  <c:v>16.440674022221792</c:v>
                </c:pt>
                <c:pt idx="7">
                  <c:v>6.1781585485553032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7-4940-916E-649DCF0560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6758528"/>
        <c:axId val="46761472"/>
        <c:axId val="0"/>
      </c:bar3DChart>
      <c:catAx>
        <c:axId val="46758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61472"/>
        <c:crosses val="autoZero"/>
        <c:auto val="1"/>
        <c:lblAlgn val="ctr"/>
        <c:lblOffset val="100"/>
        <c:noMultiLvlLbl val="0"/>
      </c:catAx>
      <c:valAx>
        <c:axId val="46761472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extTo"/>
        <c:crossAx val="4675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view3D>
      <c:rotX val="30"/>
      <c:rotY val="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435185185185183E-3"/>
          <c:y val="0.18119444444444444"/>
          <c:w val="0.93888888888888888"/>
          <c:h val="0.6714577865266842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Lapas3!$A$3:$A$6</c:f>
              <c:strCache>
                <c:ptCount val="4"/>
                <c:pt idx="0">
                  <c:v>Kitos išlaidos</c:v>
                </c:pt>
                <c:pt idx="1">
                  <c:v>Darbo užmokesčiui</c:v>
                </c:pt>
                <c:pt idx="2">
                  <c:v>Dokumentams įsigyti</c:v>
                </c:pt>
                <c:pt idx="3">
                  <c:v>Automatizacija</c:v>
                </c:pt>
              </c:strCache>
            </c:strRef>
          </c:cat>
          <c:val>
            <c:numRef>
              <c:f>Lapas3!$B$3:$B$6</c:f>
            </c:numRef>
          </c:val>
          <c:extLst>
            <c:ext xmlns:c16="http://schemas.microsoft.com/office/drawing/2014/chart" uri="{C3380CC4-5D6E-409C-BE32-E72D297353CC}">
              <c16:uniqueId val="{00000000-52D5-499D-90EF-78ABCB95D0E0}"/>
            </c:ext>
          </c:extLst>
        </c:ser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8000"/>
                      <a:shade val="51000"/>
                      <a:satMod val="130000"/>
                    </a:schemeClr>
                  </a:gs>
                  <a:gs pos="80000">
                    <a:schemeClr val="accent2">
                      <a:shade val="58000"/>
                      <a:shade val="93000"/>
                      <a:satMod val="130000"/>
                    </a:schemeClr>
                  </a:gs>
                  <a:gs pos="100000">
                    <a:schemeClr val="accent2">
                      <a:shade val="58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52D5-499D-90EF-78ABCB95D0E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86000"/>
                      <a:shade val="51000"/>
                      <a:satMod val="130000"/>
                    </a:schemeClr>
                  </a:gs>
                  <a:gs pos="80000">
                    <a:schemeClr val="accent2">
                      <a:shade val="86000"/>
                      <a:shade val="93000"/>
                      <a:satMod val="130000"/>
                    </a:schemeClr>
                  </a:gs>
                  <a:gs pos="100000">
                    <a:schemeClr val="accent2">
                      <a:shade val="8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52D5-499D-90EF-78ABCB95D0E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2">
                      <a:tint val="86000"/>
                      <a:shade val="51000"/>
                      <a:satMod val="130000"/>
                    </a:schemeClr>
                  </a:gs>
                  <a:gs pos="80000">
                    <a:schemeClr val="accent2">
                      <a:tint val="86000"/>
                      <a:shade val="93000"/>
                      <a:satMod val="130000"/>
                    </a:schemeClr>
                  </a:gs>
                  <a:gs pos="100000">
                    <a:schemeClr val="accent2">
                      <a:tint val="8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52D5-499D-90EF-78ABCB95D0E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tint val="58000"/>
                      <a:shade val="51000"/>
                      <a:satMod val="130000"/>
                    </a:schemeClr>
                  </a:gs>
                  <a:gs pos="80000">
                    <a:schemeClr val="accent2">
                      <a:tint val="58000"/>
                      <a:shade val="93000"/>
                      <a:satMod val="130000"/>
                    </a:schemeClr>
                  </a:gs>
                  <a:gs pos="100000">
                    <a:schemeClr val="accent2">
                      <a:tint val="58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52D5-499D-90EF-78ABCB95D0E0}"/>
              </c:ext>
            </c:extLst>
          </c:dPt>
          <c:dLbls>
            <c:dLbl>
              <c:idx val="0"/>
              <c:layout>
                <c:manualLayout>
                  <c:x val="1.593587962962963E-2"/>
                  <c:y val="-1.5280370370370456E-2"/>
                </c:manualLayout>
              </c:layout>
              <c:tx>
                <c:rich>
                  <a:bodyPr/>
                  <a:lstStyle/>
                  <a:p>
                    <a:fld id="{F9529A50-9539-46AF-B25B-484E2C4D7F04}" type="CATEGORYNAME">
                      <a:rPr lang="en-US" sz="1000" b="1">
                        <a:solidFill>
                          <a:schemeClr val="tx1"/>
                        </a:solidFill>
                      </a:rPr>
                      <a:pPr/>
                      <a:t>[CATEGORY NAME]</a:t>
                    </a:fld>
                    <a:r>
                      <a:rPr lang="en-US" sz="1000" b="1" baseline="0">
                        <a:solidFill>
                          <a:schemeClr val="tx1"/>
                        </a:solidFill>
                      </a:rPr>
                      <a:t>; </a:t>
                    </a:r>
                    <a:fld id="{208CB09F-F003-4D23-8101-1C3A42EDC278}" type="VALUE">
                      <a:rPr lang="en-US" sz="1000" b="1" baseline="0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 sz="1000" b="1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2D5-499D-90EF-78ABCB95D0E0}"/>
                </c:ext>
              </c:extLst>
            </c:dLbl>
            <c:dLbl>
              <c:idx val="1"/>
              <c:layout>
                <c:manualLayout>
                  <c:x val="0.20645023148148148"/>
                  <c:y val="0.113132222222222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>
                        <a:solidFill>
                          <a:schemeClr val="bg1"/>
                        </a:solidFill>
                      </a:rPr>
                      <a:t>Darbo užmokesčiui</a:t>
                    </a:r>
                  </a:p>
                  <a:p>
                    <a:pPr>
                      <a:defRPr sz="1000">
                        <a:solidFill>
                          <a:schemeClr val="bg1"/>
                        </a:solidFill>
                      </a:defRPr>
                    </a:pPr>
                    <a:fld id="{2DC774CD-D958-4556-A600-7B8FB1FD04F2}" type="VALUE">
                      <a:rPr lang="en-US" sz="900" b="1">
                        <a:solidFill>
                          <a:schemeClr val="bg1"/>
                        </a:solidFill>
                      </a:rPr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2D5-499D-90EF-78ABCB95D0E0}"/>
                </c:ext>
              </c:extLst>
            </c:dLbl>
            <c:dLbl>
              <c:idx val="2"/>
              <c:layout>
                <c:manualLayout>
                  <c:x val="6.3481481481481486E-2"/>
                  <c:y val="9.3325925925925712E-3"/>
                </c:manualLayout>
              </c:layout>
              <c:tx>
                <c:rich>
                  <a:bodyPr/>
                  <a:lstStyle/>
                  <a:p>
                    <a:fld id="{B1D1A27C-1ECA-4DEA-BF06-D7B72B08C5CB}" type="CATEGORYNAME">
                      <a:rPr lang="en-US" sz="1000" b="1">
                        <a:solidFill>
                          <a:schemeClr val="tx1"/>
                        </a:solidFill>
                      </a:rPr>
                      <a:pPr/>
                      <a:t>[CATEGORY NAME]</a:t>
                    </a:fld>
                    <a:endParaRPr lang="en-US" sz="1000" b="1" baseline="0">
                      <a:solidFill>
                        <a:schemeClr val="tx1"/>
                      </a:solidFill>
                    </a:endParaRPr>
                  </a:p>
                  <a:p>
                    <a:r>
                      <a:rPr lang="en-US" sz="1000" b="1" baseline="0">
                        <a:solidFill>
                          <a:schemeClr val="tx1"/>
                        </a:solidFill>
                      </a:rPr>
                      <a:t> </a:t>
                    </a:r>
                    <a:fld id="{1E822614-CCDB-4BEE-A483-4C3D144F3782}" type="VALUE">
                      <a:rPr lang="en-US" sz="1000" b="1" baseline="0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r>
                      <a:rPr lang="en-US" sz="1000" b="1" baseline="0">
                        <a:solidFill>
                          <a:schemeClr val="tx1"/>
                        </a:solidFill>
                      </a:rPr>
                      <a:t>; 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2D5-499D-90EF-78ABCB95D0E0}"/>
                </c:ext>
              </c:extLst>
            </c:dLbl>
            <c:dLbl>
              <c:idx val="3"/>
              <c:layout>
                <c:manualLayout>
                  <c:x val="2.5349074074074072E-2"/>
                  <c:y val="0.12196851851851848"/>
                </c:manualLayout>
              </c:layout>
              <c:tx>
                <c:rich>
                  <a:bodyPr/>
                  <a:lstStyle/>
                  <a:p>
                    <a:fld id="{9BFC8CC4-5E90-4B92-94A7-466BD32EF982}" type="CATEGORYNAME">
                      <a:rPr lang="en-US" b="1">
                        <a:solidFill>
                          <a:schemeClr val="tx1"/>
                        </a:solidFill>
                      </a:rPr>
                      <a:pPr/>
                      <a:t>[CATEGORY NAME]</a:t>
                    </a:fld>
                    <a:r>
                      <a:rPr lang="en-US" b="1" baseline="0">
                        <a:solidFill>
                          <a:schemeClr val="tx1"/>
                        </a:solidFill>
                      </a:rPr>
                      <a:t> </a:t>
                    </a:r>
                    <a:fld id="{DC3F18D0-5A2C-475E-A7D8-2470050D1E06}" type="VALUE">
                      <a:rPr lang="en-US" b="1" baseline="0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 b="1" baseline="0">
                      <a:solidFill>
                        <a:schemeClr val="tx1"/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2D5-499D-90EF-78ABCB95D0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Lapas3!$A$3:$A$6</c:f>
              <c:strCache>
                <c:ptCount val="4"/>
                <c:pt idx="0">
                  <c:v>Kitos išlaidos</c:v>
                </c:pt>
                <c:pt idx="1">
                  <c:v>Darbo užmokesčiui</c:v>
                </c:pt>
                <c:pt idx="2">
                  <c:v>Dokumentams įsigyti</c:v>
                </c:pt>
                <c:pt idx="3">
                  <c:v>Automatizacija</c:v>
                </c:pt>
              </c:strCache>
            </c:strRef>
          </c:cat>
          <c:val>
            <c:numRef>
              <c:f>Lapas3!$C$3:$C$6</c:f>
              <c:numCache>
                <c:formatCode>0.0%</c:formatCode>
                <c:ptCount val="4"/>
                <c:pt idx="0" formatCode="0%">
                  <c:v>0.34</c:v>
                </c:pt>
                <c:pt idx="1">
                  <c:v>0.55800000000000005</c:v>
                </c:pt>
                <c:pt idx="2">
                  <c:v>9.6000000000000002E-2</c:v>
                </c:pt>
                <c:pt idx="3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D5-499D-90EF-78ABCB95D0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12</xdr:row>
      <xdr:rowOff>175846</xdr:rowOff>
    </xdr:from>
    <xdr:to>
      <xdr:col>7</xdr:col>
      <xdr:colOff>36635</xdr:colOff>
      <xdr:row>27</xdr:row>
      <xdr:rowOff>73269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29307</xdr:colOff>
      <xdr:row>12</xdr:row>
      <xdr:rowOff>175845</xdr:rowOff>
    </xdr:from>
    <xdr:to>
      <xdr:col>13</xdr:col>
      <xdr:colOff>446943</xdr:colOff>
      <xdr:row>27</xdr:row>
      <xdr:rowOff>73268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21982</xdr:colOff>
      <xdr:row>17</xdr:row>
      <xdr:rowOff>51288</xdr:rowOff>
    </xdr:from>
    <xdr:to>
      <xdr:col>6</xdr:col>
      <xdr:colOff>534866</xdr:colOff>
      <xdr:row>31</xdr:row>
      <xdr:rowOff>38605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549519</xdr:colOff>
      <xdr:row>17</xdr:row>
      <xdr:rowOff>51287</xdr:rowOff>
    </xdr:from>
    <xdr:to>
      <xdr:col>13</xdr:col>
      <xdr:colOff>278423</xdr:colOff>
      <xdr:row>31</xdr:row>
      <xdr:rowOff>31280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11</xdr:row>
      <xdr:rowOff>138112</xdr:rowOff>
    </xdr:from>
    <xdr:to>
      <xdr:col>13</xdr:col>
      <xdr:colOff>90900</xdr:colOff>
      <xdr:row>25</xdr:row>
      <xdr:rowOff>171112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W33"/>
  <sheetViews>
    <sheetView tabSelected="1" topLeftCell="D1" zoomScale="130" zoomScaleNormal="130" workbookViewId="0">
      <selection activeCell="F7" sqref="F7"/>
    </sheetView>
  </sheetViews>
  <sheetFormatPr defaultColWidth="8.85546875" defaultRowHeight="15" x14ac:dyDescent="0.25"/>
  <cols>
    <col min="1" max="1" width="4.7109375" style="1" customWidth="1"/>
    <col min="2" max="2" width="11.7109375" style="1" customWidth="1"/>
    <col min="3" max="3" width="10.28515625" style="1" customWidth="1"/>
    <col min="4" max="4" width="11.42578125" style="1" customWidth="1"/>
    <col min="5" max="6" width="9.5703125" style="1" bestFit="1" customWidth="1"/>
    <col min="7" max="12" width="8.85546875" style="1"/>
    <col min="13" max="13" width="9.5703125" style="1" bestFit="1" customWidth="1"/>
    <col min="14" max="14" width="10.7109375" style="1" customWidth="1"/>
    <col min="15" max="15" width="9.85546875" style="1" customWidth="1"/>
    <col min="16" max="21" width="8.85546875" style="1"/>
    <col min="22" max="22" width="13.42578125" style="1" customWidth="1"/>
    <col min="23" max="16384" width="8.85546875" style="1"/>
  </cols>
  <sheetData>
    <row r="2" spans="1:23" x14ac:dyDescent="0.25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2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5"/>
      <c r="O3" s="35"/>
      <c r="P3" s="35"/>
      <c r="Q3" s="35"/>
      <c r="R3" s="35"/>
      <c r="S3" s="35"/>
      <c r="T3" s="35"/>
      <c r="U3" s="35"/>
      <c r="V3" s="35"/>
    </row>
    <row r="4" spans="1:23" x14ac:dyDescent="0.25">
      <c r="A4" s="13"/>
      <c r="B4" s="14" t="s">
        <v>0</v>
      </c>
      <c r="C4" s="54" t="s">
        <v>1</v>
      </c>
      <c r="D4" s="57" t="s">
        <v>2</v>
      </c>
      <c r="E4" s="60" t="s">
        <v>3</v>
      </c>
      <c r="F4" s="61"/>
      <c r="G4" s="61"/>
      <c r="H4" s="61"/>
      <c r="I4" s="62"/>
      <c r="J4" s="57" t="s">
        <v>4</v>
      </c>
      <c r="K4" s="62" t="s">
        <v>5</v>
      </c>
      <c r="L4" s="62"/>
      <c r="M4" s="49" t="s">
        <v>6</v>
      </c>
      <c r="N4" s="35"/>
      <c r="O4" s="35"/>
      <c r="P4" s="35"/>
      <c r="Q4" s="35"/>
      <c r="R4" s="35"/>
      <c r="S4" s="35"/>
      <c r="T4" s="35"/>
      <c r="U4" s="35"/>
      <c r="V4" s="35"/>
    </row>
    <row r="5" spans="1:23" x14ac:dyDescent="0.25">
      <c r="A5" s="15" t="s">
        <v>7</v>
      </c>
      <c r="B5" s="16" t="s">
        <v>8</v>
      </c>
      <c r="C5" s="55"/>
      <c r="D5" s="58"/>
      <c r="E5" s="57" t="s">
        <v>1</v>
      </c>
      <c r="F5" s="57" t="s">
        <v>9</v>
      </c>
      <c r="G5" s="57" t="s">
        <v>10</v>
      </c>
      <c r="H5" s="68" t="s">
        <v>11</v>
      </c>
      <c r="I5" s="57" t="s">
        <v>12</v>
      </c>
      <c r="J5" s="63"/>
      <c r="K5" s="49" t="s">
        <v>1</v>
      </c>
      <c r="L5" s="49" t="s">
        <v>13</v>
      </c>
      <c r="M5" s="6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x14ac:dyDescent="0.25">
      <c r="A6" s="17"/>
      <c r="B6" s="18" t="s">
        <v>14</v>
      </c>
      <c r="C6" s="56"/>
      <c r="D6" s="59"/>
      <c r="E6" s="67"/>
      <c r="F6" s="67"/>
      <c r="G6" s="67"/>
      <c r="H6" s="69"/>
      <c r="I6" s="59"/>
      <c r="J6" s="64"/>
      <c r="K6" s="50"/>
      <c r="L6" s="50"/>
      <c r="M6" s="66"/>
      <c r="N6" s="86" t="s">
        <v>15</v>
      </c>
      <c r="O6" s="86" t="s">
        <v>16</v>
      </c>
      <c r="P6" s="86"/>
      <c r="Q6" s="86"/>
      <c r="R6" s="86"/>
      <c r="S6" s="35"/>
      <c r="T6" s="35"/>
      <c r="U6" s="35"/>
      <c r="V6" s="45"/>
      <c r="W6" s="35"/>
    </row>
    <row r="7" spans="1:23" x14ac:dyDescent="0.25">
      <c r="A7" s="19">
        <v>1</v>
      </c>
      <c r="B7" s="33" t="s">
        <v>17</v>
      </c>
      <c r="C7" s="37">
        <v>741946.05</v>
      </c>
      <c r="D7" s="37">
        <v>586891.34</v>
      </c>
      <c r="E7" s="37">
        <v>70085.03</v>
      </c>
      <c r="F7" s="37">
        <v>61632</v>
      </c>
      <c r="G7" s="37">
        <v>8453.0300000000007</v>
      </c>
      <c r="H7" s="37">
        <v>0</v>
      </c>
      <c r="I7" s="38">
        <v>0</v>
      </c>
      <c r="J7" s="38">
        <v>0</v>
      </c>
      <c r="K7" s="38">
        <v>0</v>
      </c>
      <c r="L7" s="38">
        <f>K7*100/C7</f>
        <v>0</v>
      </c>
      <c r="M7" s="38">
        <v>84969.68</v>
      </c>
      <c r="N7" s="88">
        <v>50500</v>
      </c>
      <c r="O7" s="94">
        <f>C7-J7-K7</f>
        <v>741946.05</v>
      </c>
      <c r="P7" s="86"/>
      <c r="Q7" s="90">
        <f>O7/N7</f>
        <v>14.692000990099011</v>
      </c>
      <c r="R7" s="86"/>
      <c r="S7" s="35"/>
      <c r="T7" s="35"/>
      <c r="U7" s="35"/>
      <c r="V7" s="35"/>
    </row>
    <row r="8" spans="1:23" x14ac:dyDescent="0.25">
      <c r="A8" s="19">
        <v>2</v>
      </c>
      <c r="B8" s="34" t="s">
        <v>18</v>
      </c>
      <c r="C8" s="37">
        <v>798960</v>
      </c>
      <c r="D8" s="37">
        <v>645840</v>
      </c>
      <c r="E8" s="37">
        <v>48260</v>
      </c>
      <c r="F8" s="37">
        <v>30260</v>
      </c>
      <c r="G8" s="37">
        <v>18000</v>
      </c>
      <c r="H8" s="37">
        <v>0</v>
      </c>
      <c r="I8" s="37">
        <v>0</v>
      </c>
      <c r="J8" s="37">
        <v>0</v>
      </c>
      <c r="K8" s="37">
        <v>0</v>
      </c>
      <c r="L8" s="38">
        <f t="shared" ref="L8:L12" si="0">K8*100/C8</f>
        <v>0</v>
      </c>
      <c r="M8" s="37">
        <v>104860</v>
      </c>
      <c r="N8" s="88">
        <v>25837</v>
      </c>
      <c r="O8" s="89">
        <f t="shared" ref="O8:O11" si="1">C8-J8-K8</f>
        <v>798960</v>
      </c>
      <c r="P8" s="86"/>
      <c r="Q8" s="90">
        <f t="shared" ref="Q8:Q11" si="2">O8/N8</f>
        <v>30.923094786546425</v>
      </c>
      <c r="R8" s="86"/>
      <c r="S8" s="35"/>
      <c r="T8" s="35"/>
      <c r="U8" s="35"/>
      <c r="V8" s="35"/>
    </row>
    <row r="9" spans="1:23" x14ac:dyDescent="0.25">
      <c r="A9" s="19">
        <v>3</v>
      </c>
      <c r="B9" s="34" t="s">
        <v>19</v>
      </c>
      <c r="C9" s="37">
        <v>400883</v>
      </c>
      <c r="D9" s="37">
        <v>317954</v>
      </c>
      <c r="E9" s="37">
        <v>27322</v>
      </c>
      <c r="F9" s="37">
        <v>23612</v>
      </c>
      <c r="G9" s="37">
        <v>3710</v>
      </c>
      <c r="H9" s="37">
        <v>0</v>
      </c>
      <c r="I9" s="37">
        <v>0</v>
      </c>
      <c r="J9" s="37">
        <v>0</v>
      </c>
      <c r="K9" s="37">
        <v>7442</v>
      </c>
      <c r="L9" s="38">
        <f t="shared" si="0"/>
        <v>1.8564019926013327</v>
      </c>
      <c r="M9" s="37">
        <v>48165</v>
      </c>
      <c r="N9" s="88">
        <v>20094</v>
      </c>
      <c r="O9" s="89">
        <f>C9-J9-K9</f>
        <v>393441</v>
      </c>
      <c r="P9" s="86"/>
      <c r="Q9" s="90">
        <f t="shared" si="2"/>
        <v>19.58002388772768</v>
      </c>
      <c r="R9" s="86"/>
      <c r="S9" s="35"/>
      <c r="T9" s="35"/>
      <c r="U9" s="35"/>
      <c r="V9" s="35"/>
    </row>
    <row r="10" spans="1:23" x14ac:dyDescent="0.25">
      <c r="A10" s="19">
        <v>4</v>
      </c>
      <c r="B10" s="34" t="s">
        <v>20</v>
      </c>
      <c r="C10" s="37">
        <v>869320.26</v>
      </c>
      <c r="D10" s="37">
        <v>639980.77</v>
      </c>
      <c r="E10" s="37">
        <v>32079.54</v>
      </c>
      <c r="F10" s="37">
        <v>21292</v>
      </c>
      <c r="G10" s="37">
        <v>10787.54</v>
      </c>
      <c r="H10" s="37">
        <v>0</v>
      </c>
      <c r="I10" s="39">
        <v>0</v>
      </c>
      <c r="J10" s="37">
        <v>0</v>
      </c>
      <c r="K10" s="37">
        <v>2216.61</v>
      </c>
      <c r="L10" s="38">
        <f t="shared" si="0"/>
        <v>0.25498197867837569</v>
      </c>
      <c r="M10" s="37">
        <v>195043.34</v>
      </c>
      <c r="N10" s="88">
        <v>13695</v>
      </c>
      <c r="O10" s="89">
        <f t="shared" si="1"/>
        <v>867103.65</v>
      </c>
      <c r="P10" s="86"/>
      <c r="Q10" s="90">
        <f t="shared" si="2"/>
        <v>63.315345016429355</v>
      </c>
      <c r="R10" s="86"/>
      <c r="S10" s="35"/>
      <c r="T10" s="35"/>
      <c r="U10" s="35"/>
      <c r="V10" s="35"/>
    </row>
    <row r="11" spans="1:23" ht="15.75" thickBot="1" x14ac:dyDescent="0.3">
      <c r="A11" s="19">
        <v>5</v>
      </c>
      <c r="B11" s="34" t="s">
        <v>21</v>
      </c>
      <c r="C11" s="42">
        <v>955757</v>
      </c>
      <c r="D11" s="42">
        <v>774569</v>
      </c>
      <c r="E11" s="42">
        <v>40510</v>
      </c>
      <c r="F11" s="42">
        <v>24688</v>
      </c>
      <c r="G11" s="42">
        <v>15822</v>
      </c>
      <c r="H11" s="42">
        <v>0</v>
      </c>
      <c r="I11" s="42">
        <v>0</v>
      </c>
      <c r="J11" s="42">
        <v>0</v>
      </c>
      <c r="K11" s="42">
        <v>0</v>
      </c>
      <c r="L11" s="43">
        <f t="shared" si="0"/>
        <v>0</v>
      </c>
      <c r="M11" s="42">
        <v>140678</v>
      </c>
      <c r="N11" s="88">
        <v>16300</v>
      </c>
      <c r="O11" s="89">
        <f t="shared" si="1"/>
        <v>955757</v>
      </c>
      <c r="P11" s="86"/>
      <c r="Q11" s="90">
        <f t="shared" si="2"/>
        <v>58.635398773006138</v>
      </c>
      <c r="R11" s="86"/>
      <c r="S11" s="35"/>
      <c r="T11" s="35"/>
      <c r="U11" s="35"/>
      <c r="V11" s="35"/>
    </row>
    <row r="12" spans="1:23" ht="15.75" thickBot="1" x14ac:dyDescent="0.3">
      <c r="A12" s="51" t="s">
        <v>22</v>
      </c>
      <c r="B12" s="52"/>
      <c r="C12" s="95">
        <f t="shared" ref="C12:K12" si="3">SUM(C7:C11)</f>
        <v>3766866.31</v>
      </c>
      <c r="D12" s="44">
        <f t="shared" si="3"/>
        <v>2965235.11</v>
      </c>
      <c r="E12" s="44">
        <f t="shared" si="3"/>
        <v>218256.57</v>
      </c>
      <c r="F12" s="44">
        <f t="shared" si="3"/>
        <v>161484</v>
      </c>
      <c r="G12" s="44">
        <f t="shared" si="3"/>
        <v>56772.57</v>
      </c>
      <c r="H12" s="44">
        <f t="shared" si="3"/>
        <v>0</v>
      </c>
      <c r="I12" s="44">
        <f t="shared" si="3"/>
        <v>0</v>
      </c>
      <c r="J12" s="44">
        <f t="shared" si="3"/>
        <v>0</v>
      </c>
      <c r="K12" s="44">
        <f t="shared" si="3"/>
        <v>9658.61</v>
      </c>
      <c r="L12" s="96">
        <f t="shared" si="0"/>
        <v>0.25640968394230057</v>
      </c>
      <c r="M12" s="44">
        <f>SUM(M7:M11)</f>
        <v>573716.02</v>
      </c>
      <c r="N12" s="91">
        <f>SUM(N7:N11)</f>
        <v>126426</v>
      </c>
      <c r="O12" s="89"/>
      <c r="P12" s="86"/>
      <c r="Q12" s="86"/>
      <c r="R12" s="86"/>
      <c r="S12" s="35"/>
      <c r="T12" s="35"/>
      <c r="U12" s="35"/>
      <c r="V12" s="35"/>
    </row>
    <row r="13" spans="1:2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5"/>
      <c r="O13" s="35"/>
      <c r="P13" s="35"/>
      <c r="Q13" s="35"/>
      <c r="R13" s="35"/>
      <c r="S13" s="35"/>
      <c r="T13" s="35"/>
      <c r="U13" s="35"/>
      <c r="V13" s="35"/>
    </row>
    <row r="14" spans="1:23" x14ac:dyDescent="0.25">
      <c r="N14" s="35"/>
      <c r="O14" s="36"/>
      <c r="P14" s="35"/>
      <c r="Q14" s="35"/>
      <c r="R14" s="35"/>
      <c r="S14" s="35"/>
      <c r="T14" s="35"/>
      <c r="U14" s="35"/>
      <c r="V14" s="35"/>
    </row>
    <row r="15" spans="1:23" x14ac:dyDescent="0.25">
      <c r="N15" s="36"/>
      <c r="O15" s="48"/>
      <c r="P15" s="46"/>
      <c r="Q15" s="48"/>
      <c r="R15" s="35"/>
      <c r="S15" s="35"/>
      <c r="T15" s="35"/>
      <c r="U15" s="35"/>
      <c r="V15" s="35"/>
    </row>
    <row r="16" spans="1:23" x14ac:dyDescent="0.25">
      <c r="N16" s="35"/>
      <c r="O16" s="48"/>
      <c r="P16" s="46"/>
      <c r="Q16" s="48"/>
      <c r="R16" s="35"/>
      <c r="S16" s="35"/>
      <c r="T16" s="35"/>
      <c r="U16" s="35"/>
      <c r="V16" s="35"/>
    </row>
    <row r="17" spans="4:22" x14ac:dyDescent="0.25">
      <c r="N17" s="35"/>
      <c r="O17" s="48"/>
      <c r="P17" s="46"/>
      <c r="Q17" s="48"/>
      <c r="R17" s="35"/>
      <c r="S17" s="35"/>
      <c r="T17" s="35"/>
      <c r="U17" s="35"/>
      <c r="V17" s="35"/>
    </row>
    <row r="18" spans="4:22" x14ac:dyDescent="0.25">
      <c r="N18" s="35"/>
      <c r="O18" s="48"/>
      <c r="P18" s="46"/>
      <c r="Q18" s="48"/>
      <c r="R18" s="35"/>
      <c r="S18" s="35"/>
      <c r="T18" s="35"/>
      <c r="U18" s="35"/>
      <c r="V18" s="35"/>
    </row>
    <row r="19" spans="4:22" x14ac:dyDescent="0.25">
      <c r="N19" s="35"/>
      <c r="O19" s="48"/>
      <c r="P19" s="46"/>
      <c r="Q19" s="48"/>
      <c r="R19" s="35"/>
      <c r="S19" s="35"/>
      <c r="T19" s="35"/>
      <c r="U19" s="35"/>
      <c r="V19" s="35"/>
    </row>
    <row r="20" spans="4:22" x14ac:dyDescent="0.25">
      <c r="N20" s="35"/>
      <c r="O20" s="48"/>
      <c r="P20" s="47"/>
      <c r="Q20" s="48"/>
      <c r="R20" s="35"/>
      <c r="S20" s="35"/>
      <c r="T20" s="35"/>
      <c r="U20" s="35"/>
      <c r="V20" s="35"/>
    </row>
    <row r="21" spans="4:22" x14ac:dyDescent="0.25">
      <c r="N21" s="35"/>
      <c r="O21" s="48"/>
      <c r="P21" s="48"/>
      <c r="Q21" s="48"/>
      <c r="R21" s="35"/>
      <c r="S21" s="35"/>
      <c r="T21" s="35"/>
      <c r="U21" s="35"/>
      <c r="V21" s="35"/>
    </row>
    <row r="22" spans="4:22" x14ac:dyDescent="0.25">
      <c r="N22" s="35"/>
      <c r="O22" s="35"/>
      <c r="P22" s="35"/>
      <c r="Q22" s="35"/>
      <c r="R22" s="35"/>
      <c r="S22" s="35"/>
      <c r="T22" s="35"/>
      <c r="U22" s="35"/>
      <c r="V22" s="35"/>
    </row>
    <row r="23" spans="4:22" x14ac:dyDescent="0.25">
      <c r="N23" s="35"/>
      <c r="O23" s="35"/>
      <c r="P23" s="35"/>
      <c r="Q23" s="35"/>
      <c r="R23" s="35"/>
      <c r="S23" s="35"/>
      <c r="T23" s="35"/>
      <c r="U23" s="35"/>
      <c r="V23" s="35"/>
    </row>
    <row r="24" spans="4:22" x14ac:dyDescent="0.25">
      <c r="N24" s="35"/>
      <c r="O24" s="35"/>
      <c r="P24" s="35"/>
      <c r="Q24" s="35"/>
      <c r="R24" s="35"/>
      <c r="S24" s="35"/>
      <c r="T24" s="35"/>
      <c r="U24" s="35"/>
      <c r="V24" s="35"/>
    </row>
    <row r="25" spans="4:22" x14ac:dyDescent="0.25">
      <c r="N25" s="35"/>
      <c r="O25" s="35"/>
      <c r="P25" s="35"/>
      <c r="Q25" s="35"/>
      <c r="R25" s="35"/>
      <c r="S25" s="35"/>
      <c r="T25" s="35"/>
      <c r="U25" s="35"/>
      <c r="V25" s="35"/>
    </row>
    <row r="26" spans="4:22" x14ac:dyDescent="0.25">
      <c r="N26" s="35"/>
      <c r="O26" s="35"/>
      <c r="P26" s="35"/>
      <c r="Q26" s="35"/>
      <c r="R26" s="35"/>
      <c r="S26" s="35"/>
      <c r="T26" s="35"/>
      <c r="U26" s="35"/>
      <c r="V26" s="35"/>
    </row>
    <row r="27" spans="4:22" x14ac:dyDescent="0.25">
      <c r="N27" s="35"/>
      <c r="O27" s="35"/>
      <c r="P27" s="35"/>
      <c r="Q27" s="35"/>
      <c r="R27" s="35"/>
      <c r="S27" s="35"/>
      <c r="T27" s="35"/>
      <c r="U27" s="35"/>
      <c r="V27" s="35"/>
    </row>
    <row r="28" spans="4:22" x14ac:dyDescent="0.25">
      <c r="N28" s="35"/>
      <c r="O28" s="35"/>
      <c r="P28" s="35"/>
      <c r="Q28" s="35"/>
      <c r="R28" s="35"/>
      <c r="S28" s="35"/>
      <c r="T28" s="35"/>
      <c r="U28" s="35"/>
      <c r="V28" s="35"/>
    </row>
    <row r="29" spans="4:22" x14ac:dyDescent="0.25">
      <c r="D29" s="4"/>
      <c r="E29" s="4"/>
      <c r="G29" s="4"/>
      <c r="N29" s="35"/>
      <c r="O29" s="35"/>
      <c r="P29" s="35"/>
      <c r="Q29" s="35"/>
      <c r="R29" s="35"/>
      <c r="S29" s="35"/>
      <c r="T29" s="35"/>
      <c r="U29" s="35"/>
      <c r="V29" s="35"/>
    </row>
    <row r="30" spans="4:22" x14ac:dyDescent="0.25">
      <c r="G30" s="4"/>
      <c r="H30" s="4"/>
      <c r="I30" s="4"/>
      <c r="K30" s="4"/>
      <c r="N30" s="35"/>
      <c r="O30" s="35"/>
      <c r="P30" s="35"/>
      <c r="Q30" s="35"/>
      <c r="R30" s="35"/>
      <c r="S30" s="35"/>
      <c r="T30" s="35"/>
      <c r="U30" s="35"/>
      <c r="V30" s="35"/>
    </row>
    <row r="31" spans="4:22" x14ac:dyDescent="0.25">
      <c r="E31" s="4"/>
      <c r="F31" s="5"/>
      <c r="I31" s="4"/>
      <c r="N31" s="35"/>
      <c r="O31" s="35"/>
      <c r="P31" s="35"/>
      <c r="Q31" s="35"/>
      <c r="R31" s="35"/>
      <c r="S31" s="35"/>
      <c r="T31" s="35"/>
      <c r="U31" s="35"/>
      <c r="V31" s="35"/>
    </row>
    <row r="32" spans="4:22" x14ac:dyDescent="0.25">
      <c r="N32" s="35"/>
      <c r="O32" s="35"/>
      <c r="P32" s="35"/>
      <c r="Q32" s="35"/>
      <c r="R32" s="35"/>
      <c r="S32" s="35"/>
      <c r="T32" s="35"/>
      <c r="U32" s="35"/>
      <c r="V32" s="35"/>
    </row>
    <row r="33" spans="14:22" x14ac:dyDescent="0.25">
      <c r="N33" s="35"/>
      <c r="O33" s="35"/>
      <c r="P33" s="35"/>
      <c r="Q33" s="35"/>
      <c r="R33" s="35"/>
      <c r="S33" s="35"/>
      <c r="T33" s="35"/>
      <c r="U33" s="35"/>
      <c r="V33" s="35"/>
    </row>
  </sheetData>
  <sortState ref="B55:C58">
    <sortCondition ref="C54"/>
  </sortState>
  <mergeCells count="15">
    <mergeCell ref="L5:L6"/>
    <mergeCell ref="A12:B12"/>
    <mergeCell ref="A2:M2"/>
    <mergeCell ref="C4:C6"/>
    <mergeCell ref="D4:D6"/>
    <mergeCell ref="E4:I4"/>
    <mergeCell ref="J4:J6"/>
    <mergeCell ref="K4:L4"/>
    <mergeCell ref="M4:M6"/>
    <mergeCell ref="E5:E6"/>
    <mergeCell ref="F5:F6"/>
    <mergeCell ref="G5:G6"/>
    <mergeCell ref="H5:H6"/>
    <mergeCell ref="I5:I6"/>
    <mergeCell ref="K5:K6"/>
  </mergeCells>
  <conditionalFormatting sqref="P15:P19">
    <cfRule type="cellIs" dxfId="2" priority="2" stopIfTrue="1" operator="lessThan">
      <formula>0</formula>
    </cfRule>
  </conditionalFormatting>
  <conditionalFormatting sqref="N7:N11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Z29"/>
  <sheetViews>
    <sheetView zoomScale="130" zoomScaleNormal="130" workbookViewId="0">
      <selection activeCell="E9" sqref="E9"/>
    </sheetView>
  </sheetViews>
  <sheetFormatPr defaultColWidth="8.85546875" defaultRowHeight="15" x14ac:dyDescent="0.25"/>
  <cols>
    <col min="1" max="1" width="3.28515625" style="1" customWidth="1"/>
    <col min="2" max="2" width="10.5703125" style="1" customWidth="1"/>
    <col min="3" max="3" width="10.5703125" style="1" bestFit="1" customWidth="1"/>
    <col min="4" max="4" width="9.7109375" style="1" customWidth="1"/>
    <col min="5" max="6" width="8.85546875" style="1"/>
    <col min="7" max="7" width="8.85546875" style="1" customWidth="1"/>
    <col min="8" max="12" width="8.85546875" style="1"/>
    <col min="13" max="13" width="9.42578125" style="1" customWidth="1"/>
    <col min="14" max="14" width="10.5703125" style="1" bestFit="1" customWidth="1"/>
    <col min="15" max="15" width="10.28515625" style="1" customWidth="1"/>
    <col min="16" max="16384" width="8.85546875" style="1"/>
  </cols>
  <sheetData>
    <row r="2" spans="1:26" x14ac:dyDescent="0.25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5"/>
      <c r="O2" s="35"/>
      <c r="P2" s="35"/>
      <c r="Q2" s="35"/>
      <c r="R2" s="35"/>
      <c r="S2" s="35"/>
      <c r="T2" s="35"/>
      <c r="U2" s="35"/>
      <c r="V2" s="35"/>
    </row>
    <row r="3" spans="1:2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5"/>
      <c r="O3" s="35"/>
      <c r="P3" s="35"/>
      <c r="Q3" s="28" t="s">
        <v>23</v>
      </c>
      <c r="R3" s="28"/>
      <c r="S3" s="28"/>
      <c r="T3" s="28"/>
      <c r="U3" s="28"/>
      <c r="V3" s="28"/>
      <c r="W3" s="28"/>
      <c r="X3" s="28"/>
      <c r="Y3" s="28"/>
      <c r="Z3" s="28"/>
    </row>
    <row r="4" spans="1:26" x14ac:dyDescent="0.25">
      <c r="A4" s="20" t="s">
        <v>24</v>
      </c>
      <c r="B4" s="21" t="s">
        <v>0</v>
      </c>
      <c r="C4" s="72" t="s">
        <v>1</v>
      </c>
      <c r="D4" s="75" t="s">
        <v>2</v>
      </c>
      <c r="E4" s="78" t="s">
        <v>3</v>
      </c>
      <c r="F4" s="79"/>
      <c r="G4" s="79"/>
      <c r="H4" s="79"/>
      <c r="I4" s="80"/>
      <c r="J4" s="75" t="s">
        <v>4</v>
      </c>
      <c r="K4" s="80" t="s">
        <v>5</v>
      </c>
      <c r="L4" s="80"/>
      <c r="M4" s="75" t="s">
        <v>6</v>
      </c>
      <c r="N4" s="35"/>
      <c r="O4" s="35"/>
      <c r="P4" s="35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x14ac:dyDescent="0.25">
      <c r="A5" s="22" t="s">
        <v>7</v>
      </c>
      <c r="B5" s="23" t="s">
        <v>8</v>
      </c>
      <c r="C5" s="73"/>
      <c r="D5" s="76"/>
      <c r="E5" s="75" t="s">
        <v>1</v>
      </c>
      <c r="F5" s="75" t="s">
        <v>9</v>
      </c>
      <c r="G5" s="75" t="s">
        <v>10</v>
      </c>
      <c r="H5" s="84" t="s">
        <v>11</v>
      </c>
      <c r="I5" s="75" t="s">
        <v>12</v>
      </c>
      <c r="J5" s="81"/>
      <c r="K5" s="75" t="s">
        <v>1</v>
      </c>
      <c r="L5" s="75" t="s">
        <v>13</v>
      </c>
      <c r="M5" s="81"/>
      <c r="N5" s="86"/>
      <c r="O5" s="86"/>
      <c r="P5" s="86"/>
      <c r="Q5" s="86"/>
      <c r="R5" s="86"/>
      <c r="S5" s="28"/>
      <c r="T5" s="28"/>
      <c r="U5" s="28"/>
      <c r="V5" s="28"/>
      <c r="W5" s="28"/>
      <c r="X5" s="28"/>
      <c r="Y5" s="28"/>
      <c r="Z5" s="28"/>
    </row>
    <row r="6" spans="1:26" x14ac:dyDescent="0.25">
      <c r="A6" s="24"/>
      <c r="B6" s="25" t="s">
        <v>14</v>
      </c>
      <c r="C6" s="74"/>
      <c r="D6" s="77"/>
      <c r="E6" s="83"/>
      <c r="F6" s="83"/>
      <c r="G6" s="83"/>
      <c r="H6" s="85"/>
      <c r="I6" s="77"/>
      <c r="J6" s="82"/>
      <c r="K6" s="77"/>
      <c r="L6" s="77"/>
      <c r="M6" s="82"/>
      <c r="N6" s="87" t="s">
        <v>15</v>
      </c>
      <c r="O6" s="87" t="s">
        <v>16</v>
      </c>
      <c r="P6" s="87" t="s">
        <v>38</v>
      </c>
      <c r="Q6" s="86"/>
      <c r="R6" s="86"/>
      <c r="S6" s="28"/>
      <c r="T6" s="28"/>
      <c r="U6" s="28"/>
      <c r="V6" s="28"/>
      <c r="W6" s="28"/>
      <c r="X6" s="28"/>
      <c r="Y6" s="28"/>
      <c r="Z6" s="28"/>
    </row>
    <row r="7" spans="1:26" x14ac:dyDescent="0.25">
      <c r="A7" s="19">
        <v>1</v>
      </c>
      <c r="B7" s="29" t="s">
        <v>25</v>
      </c>
      <c r="C7" s="37">
        <v>985680</v>
      </c>
      <c r="D7" s="37">
        <v>841747.17</v>
      </c>
      <c r="E7" s="37">
        <v>44736</v>
      </c>
      <c r="F7" s="37">
        <v>35201.85</v>
      </c>
      <c r="G7" s="37">
        <v>7772.78</v>
      </c>
      <c r="H7" s="37">
        <v>20</v>
      </c>
      <c r="I7" s="38">
        <v>1741.37</v>
      </c>
      <c r="J7" s="38">
        <v>0</v>
      </c>
      <c r="K7" s="38">
        <v>6324.14</v>
      </c>
      <c r="L7" s="38">
        <f>K7*100/C7</f>
        <v>0.64160173687200717</v>
      </c>
      <c r="M7" s="38">
        <v>92872.69</v>
      </c>
      <c r="N7" s="88">
        <v>24201</v>
      </c>
      <c r="O7" s="89">
        <f>C7-J7-K7</f>
        <v>979355.86</v>
      </c>
      <c r="P7" s="90">
        <f>O7/N7</f>
        <v>40.467578199247967</v>
      </c>
      <c r="Q7" s="86"/>
      <c r="R7" s="86"/>
      <c r="S7" s="28"/>
      <c r="T7" s="28"/>
      <c r="U7" s="28"/>
      <c r="V7" s="28"/>
      <c r="W7" s="28"/>
      <c r="X7" s="28"/>
      <c r="Y7" s="28"/>
      <c r="Z7" s="28"/>
    </row>
    <row r="8" spans="1:26" x14ac:dyDescent="0.25">
      <c r="A8" s="19">
        <v>2</v>
      </c>
      <c r="B8" s="30" t="s">
        <v>26</v>
      </c>
      <c r="C8" s="37">
        <v>839187.1</v>
      </c>
      <c r="D8" s="37">
        <v>690785.5</v>
      </c>
      <c r="E8" s="37">
        <v>41812.39</v>
      </c>
      <c r="F8" s="37">
        <v>35340</v>
      </c>
      <c r="G8" s="37">
        <v>6472.39</v>
      </c>
      <c r="H8" s="37">
        <v>0</v>
      </c>
      <c r="I8" s="37">
        <v>0</v>
      </c>
      <c r="J8" s="38">
        <v>0</v>
      </c>
      <c r="K8" s="37">
        <v>12734.8</v>
      </c>
      <c r="L8" s="38">
        <f t="shared" ref="L8:L16" si="0">K8*100/C8</f>
        <v>1.5175161772624961</v>
      </c>
      <c r="M8" s="37">
        <v>93854.41</v>
      </c>
      <c r="N8" s="88">
        <v>29760</v>
      </c>
      <c r="O8" s="89">
        <f t="shared" ref="O8:O13" si="1">C8-J8-K8</f>
        <v>826452.29999999993</v>
      </c>
      <c r="P8" s="90">
        <f t="shared" ref="P8:P13" si="2">O8/N8</f>
        <v>27.770574596774193</v>
      </c>
      <c r="Q8" s="86"/>
      <c r="R8" s="86"/>
      <c r="S8" s="28"/>
      <c r="T8" s="28"/>
      <c r="U8" s="28"/>
      <c r="V8" s="28"/>
      <c r="W8" s="28"/>
      <c r="X8" s="28"/>
      <c r="Y8" s="28"/>
      <c r="Z8" s="28"/>
    </row>
    <row r="9" spans="1:26" x14ac:dyDescent="0.25">
      <c r="A9" s="19">
        <v>3</v>
      </c>
      <c r="B9" s="30" t="s">
        <v>27</v>
      </c>
      <c r="C9" s="37">
        <v>565955</v>
      </c>
      <c r="D9" s="37">
        <v>470200</v>
      </c>
      <c r="E9" s="37">
        <v>27279</v>
      </c>
      <c r="F9" s="37">
        <v>20763</v>
      </c>
      <c r="G9" s="37">
        <v>6516</v>
      </c>
      <c r="H9" s="37">
        <v>0</v>
      </c>
      <c r="I9" s="37">
        <v>0</v>
      </c>
      <c r="J9" s="38">
        <v>0</v>
      </c>
      <c r="K9" s="37">
        <v>808</v>
      </c>
      <c r="L9" s="38">
        <f t="shared" si="0"/>
        <v>0.14276753452129587</v>
      </c>
      <c r="M9" s="37">
        <v>67668</v>
      </c>
      <c r="N9" s="88">
        <v>14857</v>
      </c>
      <c r="O9" s="89">
        <f t="shared" si="1"/>
        <v>565147</v>
      </c>
      <c r="P9" s="90">
        <f t="shared" si="2"/>
        <v>38.039106145251395</v>
      </c>
      <c r="Q9" s="86"/>
      <c r="R9" s="86"/>
      <c r="S9" s="28"/>
      <c r="T9" s="28"/>
      <c r="U9" s="28"/>
      <c r="V9" s="28"/>
      <c r="W9" s="28"/>
      <c r="X9" s="28"/>
      <c r="Y9" s="28"/>
      <c r="Z9" s="28"/>
    </row>
    <row r="10" spans="1:26" x14ac:dyDescent="0.25">
      <c r="A10" s="19">
        <v>4</v>
      </c>
      <c r="B10" s="30" t="s">
        <v>28</v>
      </c>
      <c r="C10" s="37">
        <v>595394</v>
      </c>
      <c r="D10" s="37">
        <v>487340</v>
      </c>
      <c r="E10" s="37">
        <v>34406</v>
      </c>
      <c r="F10" s="37">
        <v>26748</v>
      </c>
      <c r="G10" s="37">
        <v>7658</v>
      </c>
      <c r="H10" s="37">
        <v>0</v>
      </c>
      <c r="I10" s="37">
        <v>0</v>
      </c>
      <c r="J10" s="38">
        <v>0</v>
      </c>
      <c r="K10" s="37">
        <v>0</v>
      </c>
      <c r="L10" s="38">
        <f t="shared" si="0"/>
        <v>0</v>
      </c>
      <c r="M10" s="37">
        <v>73648</v>
      </c>
      <c r="N10" s="88">
        <v>22227</v>
      </c>
      <c r="O10" s="89">
        <f t="shared" si="1"/>
        <v>595394</v>
      </c>
      <c r="P10" s="90">
        <f t="shared" si="2"/>
        <v>26.786970801277725</v>
      </c>
      <c r="Q10" s="86"/>
      <c r="R10" s="86"/>
      <c r="S10" s="28"/>
      <c r="T10" s="28"/>
      <c r="U10" s="28"/>
      <c r="V10" s="28"/>
      <c r="W10" s="28"/>
      <c r="X10" s="28"/>
      <c r="Y10" s="28"/>
      <c r="Z10" s="28"/>
    </row>
    <row r="11" spans="1:26" x14ac:dyDescent="0.25">
      <c r="A11" s="19">
        <v>5</v>
      </c>
      <c r="B11" s="30" t="s">
        <v>29</v>
      </c>
      <c r="C11" s="39">
        <v>1072434</v>
      </c>
      <c r="D11" s="39">
        <v>885500</v>
      </c>
      <c r="E11" s="39">
        <v>48464</v>
      </c>
      <c r="F11" s="39">
        <v>38464</v>
      </c>
      <c r="G11" s="39">
        <v>10000</v>
      </c>
      <c r="H11" s="37">
        <v>0</v>
      </c>
      <c r="I11" s="37">
        <v>0</v>
      </c>
      <c r="J11" s="38">
        <v>0</v>
      </c>
      <c r="K11" s="37">
        <v>2516</v>
      </c>
      <c r="L11" s="38">
        <f t="shared" si="0"/>
        <v>0.2346065119158848</v>
      </c>
      <c r="M11" s="37">
        <v>135954</v>
      </c>
      <c r="N11" s="88">
        <v>33685</v>
      </c>
      <c r="O11" s="89">
        <f t="shared" si="1"/>
        <v>1069918</v>
      </c>
      <c r="P11" s="90">
        <f t="shared" si="2"/>
        <v>31.762446192667358</v>
      </c>
      <c r="Q11" s="86"/>
      <c r="R11" s="86"/>
      <c r="S11" s="28"/>
      <c r="T11" s="28"/>
      <c r="U11" s="28"/>
      <c r="V11" s="28"/>
      <c r="W11" s="28"/>
      <c r="X11" s="28"/>
      <c r="Y11" s="28"/>
      <c r="Z11" s="28"/>
    </row>
    <row r="12" spans="1:26" x14ac:dyDescent="0.25">
      <c r="A12" s="26">
        <v>6</v>
      </c>
      <c r="B12" s="31" t="s">
        <v>30</v>
      </c>
      <c r="C12" s="37">
        <v>1096399</v>
      </c>
      <c r="D12" s="37">
        <v>861990</v>
      </c>
      <c r="E12" s="37">
        <v>52337</v>
      </c>
      <c r="F12" s="37">
        <v>46492</v>
      </c>
      <c r="G12" s="37">
        <v>5845</v>
      </c>
      <c r="H12" s="37">
        <v>0</v>
      </c>
      <c r="I12" s="37">
        <v>0</v>
      </c>
      <c r="J12" s="38">
        <v>0</v>
      </c>
      <c r="K12" s="37">
        <v>19821</v>
      </c>
      <c r="L12" s="38">
        <f t="shared" si="0"/>
        <v>1.8078272599664904</v>
      </c>
      <c r="M12" s="37">
        <v>162251</v>
      </c>
      <c r="N12" s="88">
        <v>34016</v>
      </c>
      <c r="O12" s="89">
        <f t="shared" si="1"/>
        <v>1076578</v>
      </c>
      <c r="P12" s="90">
        <f t="shared" si="2"/>
        <v>31.649165098777047</v>
      </c>
      <c r="Q12" s="86"/>
      <c r="R12" s="86"/>
      <c r="S12" s="28"/>
      <c r="T12" s="28"/>
      <c r="U12" s="28"/>
      <c r="V12" s="28"/>
      <c r="W12" s="28"/>
      <c r="X12" s="28"/>
      <c r="Y12" s="28"/>
      <c r="Z12" s="28"/>
    </row>
    <row r="13" spans="1:26" x14ac:dyDescent="0.25">
      <c r="A13" s="26">
        <v>7</v>
      </c>
      <c r="B13" s="31" t="s">
        <v>31</v>
      </c>
      <c r="C13" s="37">
        <v>1752414</v>
      </c>
      <c r="D13" s="37">
        <v>1417337</v>
      </c>
      <c r="E13" s="37">
        <v>118205.65</v>
      </c>
      <c r="F13" s="37">
        <v>116620</v>
      </c>
      <c r="G13" s="37">
        <v>1585.65</v>
      </c>
      <c r="H13" s="37">
        <v>0</v>
      </c>
      <c r="I13" s="37">
        <v>0</v>
      </c>
      <c r="J13" s="38">
        <v>0</v>
      </c>
      <c r="K13" s="37">
        <v>56690</v>
      </c>
      <c r="L13" s="38">
        <f t="shared" si="0"/>
        <v>3.2349661666706613</v>
      </c>
      <c r="M13" s="37">
        <v>160181.35</v>
      </c>
      <c r="N13" s="88">
        <v>103142</v>
      </c>
      <c r="O13" s="89">
        <f t="shared" si="1"/>
        <v>1695724</v>
      </c>
      <c r="P13" s="90">
        <f t="shared" si="2"/>
        <v>16.440674022221792</v>
      </c>
      <c r="Q13" s="86"/>
      <c r="R13" s="86"/>
      <c r="S13" s="28"/>
      <c r="T13" s="28"/>
      <c r="U13" s="28"/>
      <c r="V13" s="28"/>
      <c r="W13" s="28"/>
      <c r="X13" s="28"/>
      <c r="Y13" s="28"/>
      <c r="Z13" s="28"/>
    </row>
    <row r="14" spans="1:26" x14ac:dyDescent="0.25">
      <c r="A14" s="70" t="s">
        <v>22</v>
      </c>
      <c r="B14" s="71"/>
      <c r="C14" s="40">
        <f t="shared" ref="C14:K14" si="3">SUM(C7:C13)</f>
        <v>6907463.0999999996</v>
      </c>
      <c r="D14" s="40">
        <f t="shared" si="3"/>
        <v>5654899.6699999999</v>
      </c>
      <c r="E14" s="40">
        <f t="shared" si="3"/>
        <v>367240.04000000004</v>
      </c>
      <c r="F14" s="40">
        <f t="shared" si="3"/>
        <v>319628.84999999998</v>
      </c>
      <c r="G14" s="40">
        <f t="shared" si="3"/>
        <v>45849.82</v>
      </c>
      <c r="H14" s="40">
        <f t="shared" si="3"/>
        <v>20</v>
      </c>
      <c r="I14" s="40">
        <f t="shared" si="3"/>
        <v>1741.37</v>
      </c>
      <c r="J14" s="41">
        <f t="shared" si="3"/>
        <v>0</v>
      </c>
      <c r="K14" s="40">
        <f t="shared" si="3"/>
        <v>98893.94</v>
      </c>
      <c r="L14" s="41">
        <f t="shared" si="0"/>
        <v>1.4316969713526231</v>
      </c>
      <c r="M14" s="44">
        <f>SUM(M7:M13)</f>
        <v>786429.45</v>
      </c>
      <c r="N14" s="91">
        <f>SUM(N7:N13)</f>
        <v>261888</v>
      </c>
      <c r="O14" s="89"/>
      <c r="P14" s="86"/>
      <c r="Q14" s="86"/>
      <c r="R14" s="86"/>
      <c r="S14" s="28"/>
      <c r="T14" s="28"/>
      <c r="U14" s="28"/>
      <c r="V14" s="28"/>
      <c r="W14" s="28"/>
      <c r="X14" s="28"/>
      <c r="Y14" s="28"/>
      <c r="Z14" s="28"/>
    </row>
    <row r="15" spans="1:26" x14ac:dyDescent="0.25">
      <c r="A15" s="27">
        <v>8</v>
      </c>
      <c r="B15" s="32" t="s">
        <v>32</v>
      </c>
      <c r="C15" s="42">
        <v>3633978.43</v>
      </c>
      <c r="D15" s="42">
        <v>2558783.66</v>
      </c>
      <c r="E15" s="42">
        <v>207717.25</v>
      </c>
      <c r="F15" s="42">
        <v>200717.25</v>
      </c>
      <c r="G15" s="42">
        <v>7000</v>
      </c>
      <c r="H15" s="42">
        <v>0</v>
      </c>
      <c r="I15" s="42">
        <v>0</v>
      </c>
      <c r="J15" s="43">
        <v>0</v>
      </c>
      <c r="K15" s="42">
        <v>8412.58</v>
      </c>
      <c r="L15" s="43">
        <f t="shared" si="0"/>
        <v>0.23149779675494661</v>
      </c>
      <c r="M15" s="42">
        <v>859064.94</v>
      </c>
      <c r="N15" s="88">
        <v>586836</v>
      </c>
      <c r="O15" s="89">
        <f>C15-J15-K15</f>
        <v>3625565.85</v>
      </c>
      <c r="P15" s="90">
        <f>O15/N15</f>
        <v>6.1781585485553032</v>
      </c>
      <c r="Q15" s="86"/>
      <c r="R15" s="86"/>
      <c r="S15" s="28"/>
      <c r="T15" s="28"/>
      <c r="U15" s="28"/>
      <c r="V15" s="28"/>
      <c r="W15" s="28"/>
      <c r="X15" s="28"/>
      <c r="Y15" s="28"/>
      <c r="Z15" s="28"/>
    </row>
    <row r="16" spans="1:26" x14ac:dyDescent="0.25">
      <c r="A16" s="92" t="s">
        <v>22</v>
      </c>
      <c r="B16" s="93"/>
      <c r="C16" s="44">
        <f t="shared" ref="C16:K16" si="4">SUM(C14:C15)</f>
        <v>10541441.529999999</v>
      </c>
      <c r="D16" s="44">
        <f t="shared" si="4"/>
        <v>8213683.3300000001</v>
      </c>
      <c r="E16" s="44">
        <f t="shared" si="4"/>
        <v>574957.29</v>
      </c>
      <c r="F16" s="44">
        <f t="shared" si="4"/>
        <v>520346.1</v>
      </c>
      <c r="G16" s="44">
        <f t="shared" si="4"/>
        <v>52849.82</v>
      </c>
      <c r="H16" s="44">
        <f t="shared" si="4"/>
        <v>20</v>
      </c>
      <c r="I16" s="44">
        <f t="shared" si="4"/>
        <v>1741.37</v>
      </c>
      <c r="J16" s="44">
        <f t="shared" si="4"/>
        <v>0</v>
      </c>
      <c r="K16" s="44">
        <f t="shared" si="4"/>
        <v>107306.52</v>
      </c>
      <c r="L16" s="44">
        <f t="shared" si="0"/>
        <v>1.0179492026267494</v>
      </c>
      <c r="M16" s="44">
        <f>SUM(M14:M15)</f>
        <v>1645494.39</v>
      </c>
      <c r="N16" s="91">
        <f>SUM(N14:N15)</f>
        <v>848724</v>
      </c>
      <c r="O16" s="89"/>
      <c r="P16" s="86"/>
      <c r="Q16" s="86"/>
      <c r="R16" s="86"/>
      <c r="S16" s="28"/>
      <c r="T16" s="28"/>
      <c r="U16" s="28"/>
      <c r="V16" s="28"/>
      <c r="W16" s="28"/>
      <c r="X16" s="28"/>
      <c r="Y16" s="28"/>
      <c r="Z16" s="28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86"/>
      <c r="O17" s="86"/>
      <c r="P17" s="86"/>
      <c r="Q17" s="86"/>
      <c r="R17" s="86"/>
      <c r="S17" s="28"/>
      <c r="T17" s="28"/>
      <c r="U17" s="28"/>
      <c r="V17" s="28"/>
      <c r="W17" s="28"/>
      <c r="X17" s="28"/>
      <c r="Y17" s="28"/>
      <c r="Z17" s="28"/>
    </row>
    <row r="18" spans="1:26" x14ac:dyDescent="0.25">
      <c r="N18" s="89"/>
      <c r="O18" s="86"/>
      <c r="P18" s="86"/>
      <c r="Q18" s="86"/>
      <c r="R18" s="86"/>
      <c r="S18" s="28"/>
      <c r="T18" s="28"/>
      <c r="U18" s="28"/>
      <c r="V18" s="28"/>
      <c r="W18" s="28"/>
      <c r="X18" s="28"/>
      <c r="Y18" s="28"/>
      <c r="Z18" s="28"/>
    </row>
    <row r="19" spans="1:26" x14ac:dyDescent="0.25">
      <c r="N19" s="36"/>
      <c r="O19" s="35"/>
      <c r="P19" s="35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x14ac:dyDescent="0.25">
      <c r="N20" s="36"/>
      <c r="O20" s="35"/>
      <c r="P20" s="35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x14ac:dyDescent="0.25">
      <c r="N21" s="35"/>
      <c r="O21" s="35"/>
      <c r="P21" s="35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x14ac:dyDescent="0.25">
      <c r="N22" s="35"/>
      <c r="O22" s="35"/>
      <c r="P22" s="35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x14ac:dyDescent="0.25">
      <c r="N23" s="35"/>
      <c r="O23" s="35"/>
      <c r="P23" s="35"/>
      <c r="Q23" s="35"/>
      <c r="R23" s="35"/>
      <c r="S23" s="35"/>
      <c r="T23" s="35"/>
      <c r="U23" s="35"/>
      <c r="V23" s="35"/>
    </row>
    <row r="24" spans="1:26" x14ac:dyDescent="0.25">
      <c r="N24" s="35"/>
      <c r="O24" s="35"/>
      <c r="P24" s="35"/>
      <c r="Q24" s="35"/>
      <c r="R24" s="35"/>
      <c r="S24" s="35"/>
      <c r="T24" s="35"/>
      <c r="U24" s="35"/>
      <c r="V24" s="35"/>
    </row>
    <row r="25" spans="1:26" x14ac:dyDescent="0.25">
      <c r="N25" s="35"/>
      <c r="O25" s="35"/>
      <c r="P25" s="35"/>
      <c r="Q25" s="35"/>
      <c r="R25" s="35"/>
      <c r="S25" s="35"/>
      <c r="T25" s="35"/>
      <c r="U25" s="35"/>
      <c r="V25" s="35"/>
    </row>
    <row r="26" spans="1:26" x14ac:dyDescent="0.25">
      <c r="N26" s="35"/>
      <c r="O26" s="35"/>
      <c r="P26" s="35"/>
      <c r="Q26" s="35"/>
      <c r="R26" s="35"/>
      <c r="S26" s="35"/>
      <c r="T26" s="35"/>
      <c r="U26" s="35"/>
      <c r="V26" s="35"/>
    </row>
    <row r="27" spans="1:26" x14ac:dyDescent="0.25">
      <c r="N27" s="35"/>
      <c r="O27" s="35"/>
      <c r="P27" s="35"/>
      <c r="Q27" s="35"/>
      <c r="R27" s="35"/>
      <c r="S27" s="35"/>
      <c r="T27" s="35"/>
      <c r="U27" s="35"/>
      <c r="V27" s="35"/>
    </row>
    <row r="28" spans="1:26" x14ac:dyDescent="0.25">
      <c r="N28" s="35"/>
      <c r="O28" s="35"/>
      <c r="P28" s="35"/>
      <c r="Q28" s="35"/>
      <c r="R28" s="35"/>
      <c r="S28" s="35"/>
      <c r="T28" s="35"/>
      <c r="U28" s="35"/>
      <c r="V28" s="35"/>
    </row>
    <row r="29" spans="1:26" x14ac:dyDescent="0.25">
      <c r="N29" s="35"/>
      <c r="O29" s="35"/>
      <c r="P29" s="35"/>
      <c r="Q29" s="35"/>
      <c r="R29" s="35"/>
      <c r="S29" s="35"/>
      <c r="T29" s="35"/>
      <c r="U29" s="35"/>
      <c r="V29" s="35"/>
    </row>
  </sheetData>
  <sortState ref="B73:C79">
    <sortCondition ref="C72"/>
  </sortState>
  <mergeCells count="16">
    <mergeCell ref="A14:B14"/>
    <mergeCell ref="A16:B16"/>
    <mergeCell ref="A2:M2"/>
    <mergeCell ref="C4:C6"/>
    <mergeCell ref="D4:D6"/>
    <mergeCell ref="E4:I4"/>
    <mergeCell ref="J4:J6"/>
    <mergeCell ref="K4:L4"/>
    <mergeCell ref="M4:M6"/>
    <mergeCell ref="E5:E6"/>
    <mergeCell ref="F5:F6"/>
    <mergeCell ref="G5:G6"/>
    <mergeCell ref="H5:H6"/>
    <mergeCell ref="I5:I6"/>
    <mergeCell ref="K5:K6"/>
    <mergeCell ref="L5:L6"/>
  </mergeCells>
  <conditionalFormatting sqref="N7:N1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"/>
  <sheetViews>
    <sheetView workbookViewId="0">
      <selection activeCell="O21" sqref="O21"/>
    </sheetView>
  </sheetViews>
  <sheetFormatPr defaultRowHeight="15" x14ac:dyDescent="0.25"/>
  <cols>
    <col min="1" max="1" width="8" customWidth="1"/>
    <col min="2" max="2" width="9.140625" hidden="1" customWidth="1"/>
  </cols>
  <sheetData>
    <row r="3" spans="1:3" x14ac:dyDescent="0.25">
      <c r="A3" t="s">
        <v>33</v>
      </c>
      <c r="C3" s="9">
        <v>0.34</v>
      </c>
    </row>
    <row r="4" spans="1:3" x14ac:dyDescent="0.25">
      <c r="A4" t="s">
        <v>2</v>
      </c>
      <c r="C4" s="12">
        <v>0.55800000000000005</v>
      </c>
    </row>
    <row r="5" spans="1:3" x14ac:dyDescent="0.25">
      <c r="A5" t="s">
        <v>3</v>
      </c>
      <c r="C5" s="12">
        <v>9.6000000000000002E-2</v>
      </c>
    </row>
    <row r="6" spans="1:3" x14ac:dyDescent="0.25">
      <c r="A6" t="s">
        <v>34</v>
      </c>
      <c r="C6" s="12">
        <v>6.0000000000000001E-3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F1" workbookViewId="0">
      <selection activeCell="P15" sqref="P15"/>
    </sheetView>
  </sheetViews>
  <sheetFormatPr defaultRowHeight="15" x14ac:dyDescent="0.25"/>
  <cols>
    <col min="1" max="1" width="18.28515625" customWidth="1"/>
    <col min="7" max="7" width="15.140625" customWidth="1"/>
    <col min="8" max="8" width="17.7109375" customWidth="1"/>
  </cols>
  <sheetData>
    <row r="1" spans="1:8" x14ac:dyDescent="0.25">
      <c r="A1" t="s">
        <v>2</v>
      </c>
      <c r="B1" s="9">
        <v>0.63</v>
      </c>
      <c r="C1" s="9"/>
    </row>
    <row r="2" spans="1:8" x14ac:dyDescent="0.25">
      <c r="A2" t="s">
        <v>3</v>
      </c>
      <c r="B2" s="9">
        <v>0.11</v>
      </c>
      <c r="C2" s="9"/>
    </row>
    <row r="3" spans="1:8" x14ac:dyDescent="0.25">
      <c r="A3" t="s">
        <v>5</v>
      </c>
      <c r="B3" s="9">
        <v>0.03</v>
      </c>
      <c r="C3" s="9"/>
    </row>
    <row r="4" spans="1:8" x14ac:dyDescent="0.25">
      <c r="A4" t="s">
        <v>35</v>
      </c>
      <c r="B4" s="9">
        <v>0.24</v>
      </c>
      <c r="C4" s="9"/>
    </row>
    <row r="11" spans="1:8" x14ac:dyDescent="0.25">
      <c r="G11" s="8" t="s">
        <v>32</v>
      </c>
      <c r="H11">
        <v>9.32</v>
      </c>
    </row>
    <row r="12" spans="1:8" x14ac:dyDescent="0.25">
      <c r="G12" s="8" t="s">
        <v>31</v>
      </c>
      <c r="H12" s="11">
        <v>23.2</v>
      </c>
    </row>
    <row r="13" spans="1:8" x14ac:dyDescent="0.25">
      <c r="G13" s="7" t="s">
        <v>26</v>
      </c>
      <c r="H13">
        <v>40.33</v>
      </c>
    </row>
    <row r="14" spans="1:8" x14ac:dyDescent="0.25">
      <c r="G14" s="7" t="s">
        <v>29</v>
      </c>
      <c r="H14">
        <v>42.39</v>
      </c>
    </row>
    <row r="15" spans="1:8" x14ac:dyDescent="0.25">
      <c r="G15" s="7" t="s">
        <v>28</v>
      </c>
      <c r="H15">
        <v>43.11</v>
      </c>
    </row>
    <row r="16" spans="1:8" x14ac:dyDescent="0.25">
      <c r="G16" s="8" t="s">
        <v>30</v>
      </c>
      <c r="H16">
        <v>45.9</v>
      </c>
    </row>
    <row r="17" spans="7:8" x14ac:dyDescent="0.25">
      <c r="G17" s="6" t="s">
        <v>25</v>
      </c>
      <c r="H17">
        <v>60.03</v>
      </c>
    </row>
    <row r="18" spans="7:8" x14ac:dyDescent="0.25">
      <c r="G18" s="10" t="s">
        <v>27</v>
      </c>
      <c r="H18">
        <v>69.040000000000006</v>
      </c>
    </row>
    <row r="24" spans="7:8" x14ac:dyDescent="0.25">
      <c r="G24" s="6" t="s">
        <v>25</v>
      </c>
      <c r="H24" s="5">
        <v>60.03</v>
      </c>
    </row>
    <row r="25" spans="7:8" x14ac:dyDescent="0.25">
      <c r="G25" s="8" t="s">
        <v>32</v>
      </c>
      <c r="H25" s="5">
        <v>9.32</v>
      </c>
    </row>
    <row r="26" spans="7:8" x14ac:dyDescent="0.25">
      <c r="G26" s="8" t="s">
        <v>31</v>
      </c>
      <c r="H26" s="5">
        <v>23.2</v>
      </c>
    </row>
    <row r="27" spans="7:8" x14ac:dyDescent="0.25">
      <c r="G27" s="7" t="s">
        <v>26</v>
      </c>
      <c r="H27" s="5">
        <v>40.33</v>
      </c>
    </row>
    <row r="28" spans="7:8" x14ac:dyDescent="0.25">
      <c r="G28" s="7" t="s">
        <v>29</v>
      </c>
      <c r="H28" s="5">
        <v>42.39</v>
      </c>
    </row>
    <row r="29" spans="7:8" x14ac:dyDescent="0.25">
      <c r="G29" s="7" t="s">
        <v>28</v>
      </c>
      <c r="H29" s="5">
        <v>43.11</v>
      </c>
    </row>
    <row r="30" spans="7:8" x14ac:dyDescent="0.25">
      <c r="G30" s="8" t="s">
        <v>30</v>
      </c>
      <c r="H30" s="5">
        <v>45.9</v>
      </c>
    </row>
    <row r="31" spans="7:8" x14ac:dyDescent="0.25">
      <c r="G31" s="10" t="s">
        <v>27</v>
      </c>
      <c r="H31" s="5">
        <v>69.040000000000006</v>
      </c>
    </row>
    <row r="34" spans="7:11" x14ac:dyDescent="0.25">
      <c r="G34" s="8" t="s">
        <v>32</v>
      </c>
      <c r="H34" s="5">
        <v>9.32</v>
      </c>
    </row>
    <row r="35" spans="7:11" x14ac:dyDescent="0.25">
      <c r="G35" s="8" t="s">
        <v>31</v>
      </c>
      <c r="H35" s="5">
        <v>23.2</v>
      </c>
    </row>
    <row r="36" spans="7:11" x14ac:dyDescent="0.25">
      <c r="G36" s="7" t="s">
        <v>26</v>
      </c>
      <c r="H36" s="5">
        <v>40.33</v>
      </c>
    </row>
    <row r="37" spans="7:11" x14ac:dyDescent="0.25">
      <c r="G37" s="7" t="s">
        <v>29</v>
      </c>
      <c r="H37" s="5">
        <v>42.39</v>
      </c>
    </row>
    <row r="38" spans="7:11" x14ac:dyDescent="0.25">
      <c r="G38" s="7" t="s">
        <v>28</v>
      </c>
      <c r="H38" s="5">
        <v>43.11</v>
      </c>
      <c r="J38" s="6"/>
    </row>
    <row r="39" spans="7:11" x14ac:dyDescent="0.25">
      <c r="G39" s="8" t="s">
        <v>30</v>
      </c>
      <c r="H39" s="5">
        <v>45.9</v>
      </c>
      <c r="J39" s="8"/>
    </row>
    <row r="40" spans="7:11" x14ac:dyDescent="0.25">
      <c r="G40" s="6" t="s">
        <v>25</v>
      </c>
      <c r="H40" s="5">
        <v>60.03</v>
      </c>
      <c r="J40" s="8"/>
      <c r="K40" s="11"/>
    </row>
    <row r="41" spans="7:11" x14ac:dyDescent="0.25">
      <c r="G41" s="10" t="s">
        <v>27</v>
      </c>
      <c r="H41" s="5">
        <v>69.040000000000006</v>
      </c>
      <c r="J41" s="7"/>
    </row>
    <row r="42" spans="7:11" x14ac:dyDescent="0.25">
      <c r="J42" s="7"/>
    </row>
    <row r="43" spans="7:11" x14ac:dyDescent="0.25">
      <c r="J43" s="7"/>
    </row>
    <row r="44" spans="7:11" x14ac:dyDescent="0.25">
      <c r="J44" s="8"/>
    </row>
    <row r="45" spans="7:11" x14ac:dyDescent="0.25">
      <c r="J45" s="10"/>
    </row>
  </sheetData>
  <sortState ref="G11:H18">
    <sortCondition ref="H11:H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Alytaus</vt:lpstr>
      <vt:lpstr>Vilniaus</vt:lpstr>
      <vt:lpstr>Lapas3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cp:lastPrinted>2024-10-21T06:58:33Z</cp:lastPrinted>
  <dcterms:created xsi:type="dcterms:W3CDTF">2014-01-10T08:14:18Z</dcterms:created>
  <dcterms:modified xsi:type="dcterms:W3CDTF">2024-10-21T06:59:13Z</dcterms:modified>
  <cp:category/>
  <cp:contentStatus/>
</cp:coreProperties>
</file>