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5925" windowHeight="4080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U8" i="2"/>
  <c r="U9" i="2"/>
  <c r="U10" i="2"/>
  <c r="U11" i="2"/>
  <c r="U12" i="2"/>
  <c r="U13" i="2"/>
  <c r="T14" i="2"/>
  <c r="T16" i="2" s="1"/>
  <c r="U15" i="2"/>
  <c r="G14" i="2" l="1"/>
  <c r="U7" i="1" l="1"/>
  <c r="E14" i="2" l="1"/>
  <c r="U8" i="1" l="1"/>
  <c r="U9" i="1"/>
  <c r="U10" i="1"/>
  <c r="U11" i="1"/>
  <c r="E45" i="3" l="1"/>
  <c r="F14" i="2" l="1"/>
  <c r="S14" i="2" l="1"/>
  <c r="S16" i="2" s="1"/>
  <c r="Q14" i="2"/>
  <c r="Q16" i="2" s="1"/>
  <c r="P14" i="2"/>
  <c r="P16" i="2" s="1"/>
  <c r="M14" i="2"/>
  <c r="M16" i="2" s="1"/>
  <c r="L14" i="2"/>
  <c r="L16" i="2" s="1"/>
  <c r="I14" i="2"/>
  <c r="I16" i="2" s="1"/>
  <c r="H14" i="2"/>
  <c r="H16" i="2" s="1"/>
  <c r="E16" i="2"/>
  <c r="D14" i="2"/>
  <c r="D16" i="2" s="1"/>
  <c r="Q12" i="1" l="1"/>
  <c r="P12" i="1"/>
  <c r="M12" i="1"/>
  <c r="L12" i="1"/>
  <c r="I12" i="1"/>
  <c r="H12" i="1"/>
  <c r="E12" i="1"/>
  <c r="D12" i="1"/>
  <c r="S12" i="1" l="1"/>
  <c r="R14" i="2" l="1"/>
  <c r="R16" i="2" s="1"/>
  <c r="O14" i="2"/>
  <c r="O16" i="2" s="1"/>
  <c r="N14" i="2"/>
  <c r="N16" i="2" s="1"/>
  <c r="K14" i="2"/>
  <c r="K16" i="2" s="1"/>
  <c r="J14" i="2"/>
  <c r="J16" i="2" s="1"/>
  <c r="G16" i="2"/>
  <c r="F16" i="2"/>
  <c r="C14" i="2"/>
  <c r="C16" i="2" s="1"/>
  <c r="R12" i="1"/>
  <c r="O12" i="1"/>
  <c r="N12" i="1"/>
  <c r="K12" i="1"/>
  <c r="J12" i="1"/>
  <c r="G12" i="1"/>
  <c r="F12" i="1"/>
  <c r="C12" i="1"/>
</calcChain>
</file>

<file path=xl/sharedStrings.xml><?xml version="1.0" encoding="utf-8"?>
<sst xmlns="http://schemas.openxmlformats.org/spreadsheetml/2006/main" count="106" uniqueCount="34">
  <si>
    <t>Eil. Nr.</t>
  </si>
  <si>
    <t>Savivaldybių viešosios bibliotekos</t>
  </si>
  <si>
    <t>SVB tinklo bibliotekose</t>
  </si>
  <si>
    <t>VB</t>
  </si>
  <si>
    <t>Miesto fil.</t>
  </si>
  <si>
    <t>Kaimo fil.</t>
  </si>
  <si>
    <t>Renginių lankytojų skaičius</t>
  </si>
  <si>
    <t>Iš viso</t>
  </si>
  <si>
    <t>Komplek-sinių</t>
  </si>
  <si>
    <t>Žodinių</t>
  </si>
  <si>
    <t>Vaizdinių</t>
  </si>
  <si>
    <t>Komplek- sinių</t>
  </si>
  <si>
    <t>Gyv.sk.</t>
  </si>
  <si>
    <t>Alytaus m.</t>
  </si>
  <si>
    <t>x</t>
  </si>
  <si>
    <t>Alytaus r.</t>
  </si>
  <si>
    <t>Druskininkai</t>
  </si>
  <si>
    <t>Lazdijai</t>
  </si>
  <si>
    <t>Varėna</t>
  </si>
  <si>
    <t>Iš viso:</t>
  </si>
  <si>
    <t>3.13. VILNIAUS APSKRITIES SAVIVALDYBIŲ VIEŠŲJŲ BIBLIOTEKŲ RENGINIAI 2022 M.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</si>
  <si>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</si>
  <si>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</si>
  <si>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</si>
  <si>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</si>
  <si>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</si>
  <si>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</si>
  <si>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</si>
  <si>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</si>
  <si>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Kompleksiniai</t>
  </si>
  <si>
    <t>Žodiniai</t>
  </si>
  <si>
    <t>Vaizdiniai</t>
  </si>
  <si>
    <t>3.13. ALYTAUS APSKRITIES SAVIVALDYBIŲ VIEŠŲJŲ BIBLIOTEKŲ RENGINIAI 2023 M.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</si>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</sst>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0"/>
      <color theme="5" tint="-0.249977111117893"/>
      <name val="Arial"/>
      <family val="2"/>
      <charset val="186"/>
    </font>
    <font>
      <sz val="11"/>
      <color theme="5" tint="-0.249977111117893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1"/>
      <color theme="5" tint="-0.249977111117893"/>
      <name val="Calibri"/>
      <family val="2"/>
      <charset val="186"/>
      <scheme val="minor"/>
    </font>
    <font>
      <sz val="10"/>
      <color theme="5" tint="-0.249977111117893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0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9" fontId="0" fillId="0" borderId="0" xfId="0" applyNumberFormat="1"/>
    <xf numFmtId="0" fontId="6" fillId="3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15" fillId="2" borderId="0" xfId="0" applyFont="1" applyFill="1"/>
    <xf numFmtId="0" fontId="16" fillId="2" borderId="0" xfId="0" applyFont="1" applyFill="1"/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5" fillId="0" borderId="0" xfId="0" applyFont="1"/>
    <xf numFmtId="0" fontId="6" fillId="5" borderId="1" xfId="0" applyFont="1" applyFill="1" applyBorder="1" applyAlignment="1">
      <alignment horizontal="center"/>
    </xf>
    <xf numFmtId="0" fontId="4" fillId="5" borderId="2" xfId="0" applyFont="1" applyFill="1" applyBorder="1"/>
    <xf numFmtId="0" fontId="6" fillId="5" borderId="6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horizontal="center"/>
    </xf>
    <xf numFmtId="1" fontId="17" fillId="2" borderId="0" xfId="0" applyNumberFormat="1" applyFont="1" applyFill="1"/>
    <xf numFmtId="0" fontId="19" fillId="2" borderId="0" xfId="0" applyFont="1" applyFill="1" applyBorder="1" applyAlignment="1">
      <alignment horizontal="center"/>
    </xf>
    <xf numFmtId="0" fontId="20" fillId="2" borderId="0" xfId="0" applyFont="1" applyFill="1"/>
    <xf numFmtId="0" fontId="17" fillId="2" borderId="0" xfId="0" applyFont="1" applyFill="1" applyAlignment="1">
      <alignment horizontal="right"/>
    </xf>
    <xf numFmtId="0" fontId="6" fillId="5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top" wrapText="1"/>
    </xf>
    <xf numFmtId="0" fontId="13" fillId="4" borderId="5" xfId="0" applyFont="1" applyFill="1" applyBorder="1" applyAlignment="1"/>
    <xf numFmtId="0" fontId="7" fillId="4" borderId="2" xfId="0" applyFont="1" applyFill="1" applyBorder="1" applyAlignment="1">
      <alignment horizontal="right"/>
    </xf>
    <xf numFmtId="0" fontId="11" fillId="4" borderId="2" xfId="0" applyFont="1" applyFill="1" applyBorder="1" applyAlignment="1"/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colors>
    <mruColors>
      <color rgb="FFFFF7EF"/>
      <color rgb="FFFFF2E5"/>
      <color rgb="FFFFFFFF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Alytaus apskrities bibliotek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renginiai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59877056757256"/>
          <c:y val="1.87150014736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C8-4FEA-B50D-60E9EE2FC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C8-4FEA-B50D-60E9EE2FCAF0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C8-4FEA-B50D-60E9EE2FCAF0}"/>
              </c:ext>
            </c:extLst>
          </c:dPt>
          <c:dLbls>
            <c:dLbl>
              <c:idx val="0"/>
              <c:layout>
                <c:manualLayout>
                  <c:x val="0.24938068678915135"/>
                  <c:y val="-0.188682560513269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C8-4FEA-B50D-60E9EE2FCAF0}"/>
                </c:ext>
              </c:extLst>
            </c:dLbl>
            <c:dLbl>
              <c:idx val="1"/>
              <c:layout>
                <c:manualLayout>
                  <c:x val="-0.12074251247920133"/>
                  <c:y val="0.17367852932508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C8-4FEA-B50D-60E9EE2FCAF0}"/>
                </c:ext>
              </c:extLst>
            </c:dLbl>
            <c:dLbl>
              <c:idx val="2"/>
              <c:layout>
                <c:manualLayout>
                  <c:x val="-0.19669601589942687"/>
                  <c:y val="-0.1983344385499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C8-4FEA-B50D-60E9EE2FCA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(Lapas1!$A$30,Lapas1!$A$29,Lapas1!$A$28)</c:f>
              <c:strCache>
                <c:ptCount val="3"/>
                <c:pt idx="0">
                  <c:v>Vaizdiniai</c:v>
                </c:pt>
                <c:pt idx="1">
                  <c:v>Žodiniai</c:v>
                </c:pt>
                <c:pt idx="2">
                  <c:v>Kompleksiniai</c:v>
                </c:pt>
              </c:strCache>
            </c:strRef>
          </c:cat>
          <c:val>
            <c:numRef>
              <c:f>(Alytaus!$F$12,Alytaus!$E$12,Alytaus!$D$12)</c:f>
              <c:numCache>
                <c:formatCode>General</c:formatCode>
                <c:ptCount val="3"/>
                <c:pt idx="0">
                  <c:v>1102</c:v>
                </c:pt>
                <c:pt idx="1">
                  <c:v>1234</c:v>
                </c:pt>
                <c:pt idx="2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C8-4FEA-B50D-60E9EE2FCA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Rengini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skaičius 1000 gyventojų Alytaus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(Alytaus!$B$7,Alytaus!$B$9,Alytaus!$B$8,Alytaus!$B$11,Alytaus!$B$10)</c:f>
              <c:strCache>
                <c:ptCount val="5"/>
                <c:pt idx="0">
                  <c:v>Alytaus m.</c:v>
                </c:pt>
                <c:pt idx="1">
                  <c:v>Druskininkai</c:v>
                </c:pt>
                <c:pt idx="2">
                  <c:v>Alytaus r.</c:v>
                </c:pt>
                <c:pt idx="3">
                  <c:v>Varėna</c:v>
                </c:pt>
                <c:pt idx="4">
                  <c:v>Lazdijai</c:v>
                </c:pt>
              </c:strCache>
            </c:strRef>
          </c:cat>
          <c:val>
            <c:numRef>
              <c:f>(Alytaus!$U$7,Alytaus!$U$9,Alytaus!$U$8,Alytaus!$U$11,Alytaus!$U$10)</c:f>
              <c:numCache>
                <c:formatCode>0</c:formatCode>
                <c:ptCount val="5"/>
                <c:pt idx="0">
                  <c:v>7.0099009900990099</c:v>
                </c:pt>
                <c:pt idx="1">
                  <c:v>14.830297601274012</c:v>
                </c:pt>
                <c:pt idx="2">
                  <c:v>39.749196888183612</c:v>
                </c:pt>
                <c:pt idx="3">
                  <c:v>17.239263803680981</c:v>
                </c:pt>
                <c:pt idx="4">
                  <c:v>52.646951442132163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4-40C0-B0B0-BD9D1071E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118912"/>
        <c:axId val="100121600"/>
        <c:axId val="0"/>
      </c:bar3DChart>
      <c:catAx>
        <c:axId val="10011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21600"/>
        <c:crosses val="autoZero"/>
        <c:auto val="1"/>
        <c:lblAlgn val="ctr"/>
        <c:lblOffset val="100"/>
        <c:noMultiLvlLbl val="0"/>
      </c:catAx>
      <c:valAx>
        <c:axId val="10012160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011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 apskrities bibliotekos renginiai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5C-4827-B00B-CABFB77F25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5C-4827-B00B-CABFB77F2543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5C-4827-B00B-CABFB77F2543}"/>
              </c:ext>
            </c:extLst>
          </c:dPt>
          <c:dLbls>
            <c:dLbl>
              <c:idx val="0"/>
              <c:layout>
                <c:manualLayout>
                  <c:x val="0.26569750656167979"/>
                  <c:y val="-0.114846529600466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5C-4827-B00B-CABFB77F2543}"/>
                </c:ext>
              </c:extLst>
            </c:dLbl>
            <c:dLbl>
              <c:idx val="1"/>
              <c:layout>
                <c:manualLayout>
                  <c:x val="-0.16107928616108425"/>
                  <c:y val="0.17765620154674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5C-4827-B00B-CABFB77F2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(Lapas1!$A$30,Lapas1!$A$29,Lapas1!$A$28)</c:f>
              <c:strCache>
                <c:ptCount val="3"/>
                <c:pt idx="0">
                  <c:v>Vaizdiniai</c:v>
                </c:pt>
                <c:pt idx="1">
                  <c:v>Žodiniai</c:v>
                </c:pt>
                <c:pt idx="2">
                  <c:v>Kompleksiniai</c:v>
                </c:pt>
              </c:strCache>
            </c:strRef>
          </c:cat>
          <c:val>
            <c:numRef>
              <c:f>(Vilniaus!$F$16,Vilniaus!$E$16,Vilniaus!$D$16)</c:f>
              <c:numCache>
                <c:formatCode>General</c:formatCode>
                <c:ptCount val="3"/>
                <c:pt idx="0">
                  <c:v>3711</c:v>
                </c:pt>
                <c:pt idx="1">
                  <c:v>2803</c:v>
                </c:pt>
                <c:pt idx="2">
                  <c:v>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C-4827-B00B-CABFB77F25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Rengini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skaičius 1000 gyventojų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(Vilniaus!$B$15,Vilniaus!$B$13,Vilniaus!$B$11,Vilniaus!$B$8,Vilniaus!$B$12,Vilniaus!$B$7,Vilniaus!$B$10,Vilniaus!$B$9)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Trakai</c:v>
                </c:pt>
                <c:pt idx="3">
                  <c:v>Šalčininkai</c:v>
                </c:pt>
                <c:pt idx="4">
                  <c:v>Ukmergė</c:v>
                </c:pt>
                <c:pt idx="5">
                  <c:v>Elektrėnai</c:v>
                </c:pt>
                <c:pt idx="6">
                  <c:v>Švenčionys</c:v>
                </c:pt>
                <c:pt idx="7">
                  <c:v>Širvintos</c:v>
                </c:pt>
              </c:strCache>
            </c:strRef>
          </c:cat>
          <c:val>
            <c:numRef>
              <c:f>(Vilniaus!$U$15,Vilniaus!$U$13,Vilniaus!$U$11,Vilniaus!$U$8,Vilniaus!$U$12,Vilniaus!$U$7,Vilniaus!$U$10,Vilniaus!$U$9)</c:f>
              <c:numCache>
                <c:formatCode>0</c:formatCode>
                <c:ptCount val="8"/>
                <c:pt idx="0">
                  <c:v>3.3655058653525005</c:v>
                </c:pt>
                <c:pt idx="1">
                  <c:v>10.606736344069342</c:v>
                </c:pt>
                <c:pt idx="2">
                  <c:v>27.371233486715155</c:v>
                </c:pt>
                <c:pt idx="3">
                  <c:v>28.528225806451616</c:v>
                </c:pt>
                <c:pt idx="4">
                  <c:v>55.12111947318909</c:v>
                </c:pt>
                <c:pt idx="5">
                  <c:v>49.915292756497664</c:v>
                </c:pt>
                <c:pt idx="6">
                  <c:v>45.350249696315295</c:v>
                </c:pt>
                <c:pt idx="7">
                  <c:v>38.567678535370533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7-41D8-A43D-4478D82883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247424"/>
        <c:axId val="100258560"/>
        <c:axId val="0"/>
      </c:bar3DChart>
      <c:catAx>
        <c:axId val="10024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58560"/>
        <c:crosses val="autoZero"/>
        <c:auto val="1"/>
        <c:lblAlgn val="ctr"/>
        <c:lblOffset val="100"/>
        <c:noMultiLvlLbl val="0"/>
      </c:catAx>
      <c:valAx>
        <c:axId val="10025856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024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Rengini</a:t>
            </a:r>
            <a:r>
              <a:rPr lang="lt-LT" b="1">
                <a:solidFill>
                  <a:schemeClr val="tx1"/>
                </a:solidFill>
              </a:rPr>
              <a:t>ų</a:t>
            </a:r>
            <a:r>
              <a:rPr lang="lt-LT" b="1" baseline="0">
                <a:solidFill>
                  <a:schemeClr val="tx1"/>
                </a:solidFill>
              </a:rPr>
              <a:t> skaičius 1000 gyventojų Alytaus apskrities bibliotekose</a:t>
            </a:r>
            <a:endParaRPr lang="lt-L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810914260717409"/>
          <c:y val="0.19486111111111112"/>
          <c:w val="0.7903353018372703"/>
          <c:h val="0.720887649460484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Lapas1!$A$2:$A$6</c:f>
              <c:strCache>
                <c:ptCount val="5"/>
                <c:pt idx="0">
                  <c:v>Alytaus m.</c:v>
                </c:pt>
                <c:pt idx="1">
                  <c:v>Druskininkai</c:v>
                </c:pt>
                <c:pt idx="2">
                  <c:v>Alytaus r.</c:v>
                </c:pt>
                <c:pt idx="3">
                  <c:v>Varėna</c:v>
                </c:pt>
                <c:pt idx="4">
                  <c:v>Lazdijai</c:v>
                </c:pt>
              </c:strCache>
            </c:strRef>
          </c:cat>
          <c:val>
            <c:numRef>
              <c:f>Lapas1!$B$2:$B$6</c:f>
              <c:numCache>
                <c:formatCode>General</c:formatCode>
                <c:ptCount val="5"/>
                <c:pt idx="0">
                  <c:v>3</c:v>
                </c:pt>
                <c:pt idx="1">
                  <c:v>18</c:v>
                </c:pt>
                <c:pt idx="2">
                  <c:v>27</c:v>
                </c:pt>
                <c:pt idx="3">
                  <c:v>28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F-4B5F-BE90-E3FE15964D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208832"/>
        <c:axId val="101211520"/>
        <c:axId val="0"/>
      </c:bar3DChart>
      <c:catAx>
        <c:axId val="10120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11520"/>
        <c:crosses val="autoZero"/>
        <c:auto val="1"/>
        <c:lblAlgn val="ctr"/>
        <c:lblOffset val="100"/>
        <c:noMultiLvlLbl val="0"/>
      </c:catAx>
      <c:valAx>
        <c:axId val="101211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20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Rengini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 skaičius 1000 gyventojų 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Vilniaus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 apskrities bibliotekose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60949074074075"/>
          <c:y val="0.25484666666666667"/>
          <c:w val="0.77787199074074076"/>
          <c:h val="0.6934125925925925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Lapas1!$A$16:$A$23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Šalčininkai</c:v>
                </c:pt>
                <c:pt idx="3">
                  <c:v>Trakai</c:v>
                </c:pt>
                <c:pt idx="4">
                  <c:v>Ukmergė</c:v>
                </c:pt>
                <c:pt idx="5">
                  <c:v>Elektrėnai</c:v>
                </c:pt>
                <c:pt idx="6">
                  <c:v>Švenčionys</c:v>
                </c:pt>
                <c:pt idx="7">
                  <c:v>Širvintos</c:v>
                </c:pt>
              </c:strCache>
            </c:strRef>
          </c:cat>
          <c:val>
            <c:numRef>
              <c:f>Lapas1!$B$16:$B$23</c:f>
              <c:numCache>
                <c:formatCode>General</c:formatCode>
                <c:ptCount val="8"/>
                <c:pt idx="0">
                  <c:v>2</c:v>
                </c:pt>
                <c:pt idx="1">
                  <c:v>9</c:v>
                </c:pt>
                <c:pt idx="2">
                  <c:v>17</c:v>
                </c:pt>
                <c:pt idx="3">
                  <c:v>19</c:v>
                </c:pt>
                <c:pt idx="4">
                  <c:v>28</c:v>
                </c:pt>
                <c:pt idx="5">
                  <c:v>32</c:v>
                </c:pt>
                <c:pt idx="6">
                  <c:v>42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D-41F7-917D-95F2D2557B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241984"/>
        <c:axId val="100859904"/>
        <c:axId val="0"/>
      </c:bar3DChart>
      <c:catAx>
        <c:axId val="10124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59904"/>
        <c:crosses val="autoZero"/>
        <c:auto val="1"/>
        <c:lblAlgn val="ctr"/>
        <c:lblOffset val="100"/>
        <c:noMultiLvlLbl val="0"/>
      </c:catAx>
      <c:valAx>
        <c:axId val="10085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24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2225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Alytaus apskrities bibliotek</a:t>
            </a:r>
            <a:r>
              <a:rPr lang="lt-LT" b="1">
                <a:solidFill>
                  <a:sysClr val="windowText" lastClr="000000"/>
                </a:solidFill>
              </a:rPr>
              <a:t>ų</a:t>
            </a:r>
            <a:r>
              <a:rPr lang="lt-LT" b="1" baseline="0">
                <a:solidFill>
                  <a:sysClr val="windowText" lastClr="000000"/>
                </a:solidFill>
              </a:rPr>
              <a:t> renginiai</a:t>
            </a:r>
            <a:endParaRPr lang="lt-LT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3652777777777778"/>
          <c:w val="0.84166666666666656"/>
          <c:h val="0.602013342082239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899-4272-B063-58844B473C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899-4272-B063-58844B473C04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899-4272-B063-58844B473C04}"/>
              </c:ext>
            </c:extLst>
          </c:dPt>
          <c:dLbls>
            <c:dLbl>
              <c:idx val="0"/>
              <c:layout>
                <c:manualLayout>
                  <c:x val="-5.6749562554680666E-2"/>
                  <c:y val="9.8826552930883646E-2"/>
                </c:manualLayout>
              </c:layout>
              <c:tx>
                <c:rich>
                  <a:bodyPr/>
                  <a:lstStyle/>
                  <a:p>
                    <a:fld id="{9EF1E636-F4CB-4283-8412-D9036415D0CB}" type="VALUE">
                      <a:rPr lang="en-US" sz="1000" b="1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99-4272-B063-58844B473C04}"/>
                </c:ext>
              </c:extLst>
            </c:dLbl>
            <c:dLbl>
              <c:idx val="1"/>
              <c:layout>
                <c:manualLayout>
                  <c:x val="-0.1813617672790902"/>
                  <c:y val="-0.1445016768737241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bg1"/>
                        </a:solidFill>
                      </a:rPr>
                      <a:t> </a:t>
                    </a:r>
                    <a:fld id="{E7803EF5-B17F-4463-BE3F-B7E84865040D}" type="PERCENTAGE">
                      <a:rPr lang="en-US" b="1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99-4272-B063-58844B473C04}"/>
                </c:ext>
              </c:extLst>
            </c:dLbl>
            <c:dLbl>
              <c:idx val="2"/>
              <c:layout>
                <c:manualLayout>
                  <c:x val="0.2536185476815398"/>
                  <c:y val="-0.12196668124817731"/>
                </c:manualLayout>
              </c:layout>
              <c:tx>
                <c:rich>
                  <a:bodyPr/>
                  <a:lstStyle/>
                  <a:p>
                    <a:fld id="{B3BDBC10-4F3E-47FB-8B6A-B09DF866C173}" type="VALUE">
                      <a:rPr lang="en-US" sz="1000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41666666666666"/>
                      <c:h val="0.126898148148148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99-4272-B063-58844B473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Lapas1!$A$28:$A$30</c:f>
              <c:strCache>
                <c:ptCount val="3"/>
                <c:pt idx="0">
                  <c:v>Kompleksiniai</c:v>
                </c:pt>
                <c:pt idx="1">
                  <c:v>Žodiniai</c:v>
                </c:pt>
                <c:pt idx="2">
                  <c:v>Vaizdiniai</c:v>
                </c:pt>
              </c:strCache>
            </c:strRef>
          </c:cat>
          <c:val>
            <c:numRef>
              <c:f>Lapas1!$B$28:$B$30</c:f>
              <c:numCache>
                <c:formatCode>0%</c:formatCode>
                <c:ptCount val="3"/>
                <c:pt idx="0">
                  <c:v>0.08</c:v>
                </c:pt>
                <c:pt idx="1">
                  <c:v>0.37</c:v>
                </c:pt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99-4272-B063-58844B473C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7123643919510076"/>
          <c:y val="0.36074365704286965"/>
          <c:w val="0.20909689413823274"/>
          <c:h val="0.25115157480314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Vilniaus apskrities</a:t>
            </a:r>
            <a:r>
              <a:rPr lang="en-US" b="1" baseline="0">
                <a:solidFill>
                  <a:schemeClr val="tx1"/>
                </a:solidFill>
              </a:rPr>
              <a:t> bibliotekos renginiai</a:t>
            </a:r>
            <a:endParaRPr lang="lt-L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5B-45C5-AB6D-0E23483F47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5B-45C5-AB6D-0E23483F47FB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5B-45C5-AB6D-0E23483F47F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90CE47F-CC90-4473-8A36-9700A8771EE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05B-45C5-AB6D-0E23483F47FB}"/>
                </c:ext>
              </c:extLst>
            </c:dLbl>
            <c:dLbl>
              <c:idx val="1"/>
              <c:layout>
                <c:manualLayout>
                  <c:x val="-0.19545057870370369"/>
                  <c:y val="-0.119383333333333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B-45C5-AB6D-0E23483F47FB}"/>
                </c:ext>
              </c:extLst>
            </c:dLbl>
            <c:dLbl>
              <c:idx val="2"/>
              <c:layout>
                <c:manualLayout>
                  <c:x val="0.15849584426946631"/>
                  <c:y val="-0.139315033537474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B-45C5-AB6D-0E23483F47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Lapas1!$A$33:$A$35</c:f>
              <c:strCache>
                <c:ptCount val="3"/>
                <c:pt idx="0">
                  <c:v>Kompleksiniai</c:v>
                </c:pt>
                <c:pt idx="1">
                  <c:v>Žodiniai</c:v>
                </c:pt>
                <c:pt idx="2">
                  <c:v>Vaizdiniai</c:v>
                </c:pt>
              </c:strCache>
            </c:strRef>
          </c:cat>
          <c:val>
            <c:numRef>
              <c:f>Lapas1!$B$33:$B$35</c:f>
              <c:numCache>
                <c:formatCode>0%</c:formatCode>
                <c:ptCount val="3"/>
                <c:pt idx="0">
                  <c:v>0.13</c:v>
                </c:pt>
                <c:pt idx="1">
                  <c:v>0.31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5B-45C5-AB6D-0E23483F47F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78657407407407"/>
          <c:y val="0.82270925925925931"/>
          <c:w val="0.61042685185185186"/>
          <c:h val="8.7920370370370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12</xdr:row>
      <xdr:rowOff>189034</xdr:rowOff>
    </xdr:from>
    <xdr:to>
      <xdr:col>10</xdr:col>
      <xdr:colOff>40949</xdr:colOff>
      <xdr:row>27</xdr:row>
      <xdr:rowOff>45934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80596</xdr:colOff>
      <xdr:row>12</xdr:row>
      <xdr:rowOff>183173</xdr:rowOff>
    </xdr:from>
    <xdr:to>
      <xdr:col>19</xdr:col>
      <xdr:colOff>351694</xdr:colOff>
      <xdr:row>27</xdr:row>
      <xdr:rowOff>29308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17</xdr:row>
      <xdr:rowOff>73024</xdr:rowOff>
    </xdr:from>
    <xdr:to>
      <xdr:col>9</xdr:col>
      <xdr:colOff>187325</xdr:colOff>
      <xdr:row>31</xdr:row>
      <xdr:rowOff>66449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190501</xdr:colOff>
      <xdr:row>17</xdr:row>
      <xdr:rowOff>63500</xdr:rowOff>
    </xdr:from>
    <xdr:to>
      <xdr:col>18</xdr:col>
      <xdr:colOff>436563</xdr:colOff>
      <xdr:row>31</xdr:row>
      <xdr:rowOff>56924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147637</xdr:rowOff>
    </xdr:from>
    <xdr:to>
      <xdr:col>10</xdr:col>
      <xdr:colOff>138525</xdr:colOff>
      <xdr:row>13</xdr:row>
      <xdr:rowOff>104437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15</xdr:row>
      <xdr:rowOff>300037</xdr:rowOff>
    </xdr:from>
    <xdr:to>
      <xdr:col>10</xdr:col>
      <xdr:colOff>300450</xdr:colOff>
      <xdr:row>26</xdr:row>
      <xdr:rowOff>104437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604837</xdr:colOff>
      <xdr:row>27</xdr:row>
      <xdr:rowOff>176212</xdr:rowOff>
    </xdr:from>
    <xdr:to>
      <xdr:col>10</xdr:col>
      <xdr:colOff>300037</xdr:colOff>
      <xdr:row>42</xdr:row>
      <xdr:rowOff>61912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27</xdr:row>
      <xdr:rowOff>90487</xdr:rowOff>
    </xdr:from>
    <xdr:to>
      <xdr:col>17</xdr:col>
      <xdr:colOff>462375</xdr:colOff>
      <xdr:row>41</xdr:row>
      <xdr:rowOff>123487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A21"/>
  <sheetViews>
    <sheetView zoomScale="130" zoomScaleNormal="130" workbookViewId="0">
      <selection activeCell="A2" sqref="A2:S2"/>
    </sheetView>
  </sheetViews>
  <sheetFormatPr defaultColWidth="8.85546875" defaultRowHeight="15" x14ac:dyDescent="0.25"/>
  <cols>
    <col min="1" max="1" width="3.7109375" style="1" customWidth="1"/>
    <col min="2" max="2" width="11.28515625" style="1" customWidth="1"/>
    <col min="3" max="3" width="4.7109375" style="1" customWidth="1"/>
    <col min="4" max="4" width="7.28515625" style="1" customWidth="1"/>
    <col min="5" max="5" width="5.7109375" style="1" customWidth="1"/>
    <col min="6" max="6" width="7" style="1" customWidth="1"/>
    <col min="7" max="7" width="4.7109375" style="1" customWidth="1"/>
    <col min="8" max="8" width="7.28515625" style="1" customWidth="1"/>
    <col min="9" max="9" width="5.7109375" style="1" customWidth="1"/>
    <col min="10" max="10" width="7" style="1" customWidth="1"/>
    <col min="11" max="11" width="4.7109375" style="1" customWidth="1"/>
    <col min="12" max="12" width="7.28515625" style="1" customWidth="1"/>
    <col min="13" max="13" width="5.7109375" style="1" customWidth="1"/>
    <col min="14" max="14" width="7" style="1" customWidth="1"/>
    <col min="15" max="15" width="4.7109375" style="1" customWidth="1"/>
    <col min="16" max="16" width="7.28515625" style="1" customWidth="1"/>
    <col min="17" max="17" width="5.7109375" style="1" customWidth="1"/>
    <col min="18" max="18" width="7" style="1" customWidth="1"/>
    <col min="19" max="19" width="8.28515625" style="1" customWidth="1"/>
    <col min="20" max="16384" width="8.85546875" style="1"/>
  </cols>
  <sheetData>
    <row r="2" spans="1:27" x14ac:dyDescent="0.25">
      <c r="A2" s="48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3"/>
      <c r="U3" s="23"/>
      <c r="V3" s="23"/>
      <c r="W3" s="23"/>
      <c r="X3" s="23"/>
      <c r="Y3" s="23"/>
      <c r="Z3" s="23"/>
      <c r="AA3" s="23"/>
    </row>
    <row r="4" spans="1:27" x14ac:dyDescent="0.25">
      <c r="A4" s="46" t="s">
        <v>0</v>
      </c>
      <c r="B4" s="46" t="s">
        <v>1</v>
      </c>
      <c r="C4" s="51" t="s">
        <v>2</v>
      </c>
      <c r="D4" s="51"/>
      <c r="E4" s="51"/>
      <c r="F4" s="51"/>
      <c r="G4" s="51" t="s">
        <v>3</v>
      </c>
      <c r="H4" s="51"/>
      <c r="I4" s="51"/>
      <c r="J4" s="51"/>
      <c r="K4" s="51" t="s">
        <v>4</v>
      </c>
      <c r="L4" s="51"/>
      <c r="M4" s="51"/>
      <c r="N4" s="51"/>
      <c r="O4" s="51" t="s">
        <v>5</v>
      </c>
      <c r="P4" s="51"/>
      <c r="Q4" s="51"/>
      <c r="R4" s="51"/>
      <c r="S4" s="44" t="s">
        <v>6</v>
      </c>
      <c r="T4" s="33"/>
      <c r="U4" s="33"/>
      <c r="V4" s="33"/>
      <c r="W4" s="23"/>
      <c r="X4" s="23"/>
      <c r="Y4" s="23"/>
      <c r="Z4" s="23"/>
      <c r="AA4" s="23"/>
    </row>
    <row r="5" spans="1:27" x14ac:dyDescent="0.25">
      <c r="A5" s="50"/>
      <c r="B5" s="50"/>
      <c r="C5" s="46" t="s">
        <v>7</v>
      </c>
      <c r="D5" s="44" t="s">
        <v>8</v>
      </c>
      <c r="E5" s="44" t="s">
        <v>9</v>
      </c>
      <c r="F5" s="44" t="s">
        <v>10</v>
      </c>
      <c r="G5" s="46" t="s">
        <v>7</v>
      </c>
      <c r="H5" s="44" t="s">
        <v>11</v>
      </c>
      <c r="I5" s="44" t="s">
        <v>9</v>
      </c>
      <c r="J5" s="44" t="s">
        <v>10</v>
      </c>
      <c r="K5" s="46" t="s">
        <v>7</v>
      </c>
      <c r="L5" s="44" t="s">
        <v>11</v>
      </c>
      <c r="M5" s="44" t="s">
        <v>9</v>
      </c>
      <c r="N5" s="44" t="s">
        <v>10</v>
      </c>
      <c r="O5" s="46" t="s">
        <v>7</v>
      </c>
      <c r="P5" s="44" t="s">
        <v>11</v>
      </c>
      <c r="Q5" s="44" t="s">
        <v>9</v>
      </c>
      <c r="R5" s="44" t="s">
        <v>10</v>
      </c>
      <c r="S5" s="52"/>
      <c r="T5" s="33" t="s">
        <v>33</v>
      </c>
      <c r="U5" s="33"/>
      <c r="V5" s="33"/>
      <c r="W5" s="23"/>
      <c r="X5" s="23"/>
      <c r="Y5" s="23"/>
      <c r="Z5" s="23"/>
      <c r="AA5" s="23"/>
    </row>
    <row r="6" spans="1:27" x14ac:dyDescent="0.25">
      <c r="A6" s="47"/>
      <c r="B6" s="47"/>
      <c r="C6" s="47"/>
      <c r="D6" s="45"/>
      <c r="E6" s="45"/>
      <c r="F6" s="45"/>
      <c r="G6" s="47"/>
      <c r="H6" s="45"/>
      <c r="I6" s="45"/>
      <c r="J6" s="45"/>
      <c r="K6" s="47"/>
      <c r="L6" s="45"/>
      <c r="M6" s="45"/>
      <c r="N6" s="45"/>
      <c r="O6" s="47"/>
      <c r="P6" s="45"/>
      <c r="Q6" s="45"/>
      <c r="R6" s="45"/>
      <c r="S6" s="45"/>
      <c r="T6" s="33" t="s">
        <v>12</v>
      </c>
      <c r="U6" s="38"/>
      <c r="V6" s="33"/>
      <c r="W6" s="23"/>
      <c r="X6" s="23"/>
      <c r="Y6" s="23"/>
      <c r="Z6" s="23"/>
      <c r="AA6" s="23"/>
    </row>
    <row r="7" spans="1:27" x14ac:dyDescent="0.25">
      <c r="A7" s="13">
        <v>1</v>
      </c>
      <c r="B7" s="18" t="s">
        <v>13</v>
      </c>
      <c r="C7" s="25">
        <v>354</v>
      </c>
      <c r="D7" s="25">
        <v>139</v>
      </c>
      <c r="E7" s="25">
        <v>101</v>
      </c>
      <c r="F7" s="25">
        <v>114</v>
      </c>
      <c r="G7" s="25">
        <v>221</v>
      </c>
      <c r="H7" s="25">
        <v>92</v>
      </c>
      <c r="I7" s="25">
        <v>78</v>
      </c>
      <c r="J7" s="25">
        <v>51</v>
      </c>
      <c r="K7" s="25">
        <v>133</v>
      </c>
      <c r="L7" s="25">
        <v>38</v>
      </c>
      <c r="M7" s="25">
        <v>32</v>
      </c>
      <c r="N7" s="25">
        <v>63</v>
      </c>
      <c r="O7" s="25" t="s">
        <v>14</v>
      </c>
      <c r="P7" s="25" t="s">
        <v>14</v>
      </c>
      <c r="Q7" s="25" t="s">
        <v>14</v>
      </c>
      <c r="R7" s="25" t="s">
        <v>14</v>
      </c>
      <c r="S7" s="25">
        <v>25721</v>
      </c>
      <c r="T7" s="34">
        <v>50500</v>
      </c>
      <c r="U7" s="35">
        <f>C7/T7*1000</f>
        <v>7.0099009900990099</v>
      </c>
      <c r="V7" s="33"/>
      <c r="W7" s="23"/>
      <c r="X7" s="23"/>
      <c r="Y7" s="23"/>
      <c r="Z7" s="23"/>
      <c r="AA7" s="23"/>
    </row>
    <row r="8" spans="1:27" x14ac:dyDescent="0.25">
      <c r="A8" s="13">
        <v>2</v>
      </c>
      <c r="B8" s="19" t="s">
        <v>15</v>
      </c>
      <c r="C8" s="25">
        <v>1027</v>
      </c>
      <c r="D8" s="25">
        <v>125</v>
      </c>
      <c r="E8" s="25">
        <v>384</v>
      </c>
      <c r="F8" s="25">
        <v>518</v>
      </c>
      <c r="G8" s="25">
        <v>27</v>
      </c>
      <c r="H8" s="25">
        <v>2</v>
      </c>
      <c r="I8" s="25">
        <v>0</v>
      </c>
      <c r="J8" s="25">
        <v>25</v>
      </c>
      <c r="K8" s="25">
        <v>74</v>
      </c>
      <c r="L8" s="25">
        <v>11</v>
      </c>
      <c r="M8" s="25">
        <v>39</v>
      </c>
      <c r="N8" s="25">
        <v>24</v>
      </c>
      <c r="O8" s="25">
        <v>926</v>
      </c>
      <c r="P8" s="25">
        <v>112</v>
      </c>
      <c r="Q8" s="25">
        <v>345</v>
      </c>
      <c r="R8" s="25">
        <v>469</v>
      </c>
      <c r="S8" s="25">
        <v>23891</v>
      </c>
      <c r="T8" s="34">
        <v>25837</v>
      </c>
      <c r="U8" s="35">
        <f t="shared" ref="U8:U11" si="0">C8/T8*1000</f>
        <v>39.749196888183612</v>
      </c>
      <c r="V8" s="33"/>
      <c r="W8" s="23"/>
      <c r="X8" s="23"/>
      <c r="Y8" s="23"/>
      <c r="Z8" s="23"/>
      <c r="AA8" s="23"/>
    </row>
    <row r="9" spans="1:27" x14ac:dyDescent="0.25">
      <c r="A9" s="13">
        <v>3</v>
      </c>
      <c r="B9" s="19" t="s">
        <v>16</v>
      </c>
      <c r="C9" s="25">
        <v>298</v>
      </c>
      <c r="D9" s="25">
        <v>20</v>
      </c>
      <c r="E9" s="25">
        <v>86</v>
      </c>
      <c r="F9" s="25">
        <v>192</v>
      </c>
      <c r="G9" s="25">
        <v>186</v>
      </c>
      <c r="H9" s="25">
        <v>9</v>
      </c>
      <c r="I9" s="25">
        <v>50</v>
      </c>
      <c r="J9" s="25">
        <v>127</v>
      </c>
      <c r="K9" s="25">
        <v>28</v>
      </c>
      <c r="L9" s="25">
        <v>2</v>
      </c>
      <c r="M9" s="25">
        <v>7</v>
      </c>
      <c r="N9" s="25">
        <v>19</v>
      </c>
      <c r="O9" s="25">
        <v>84</v>
      </c>
      <c r="P9" s="25">
        <v>4</v>
      </c>
      <c r="Q9" s="25">
        <v>34</v>
      </c>
      <c r="R9" s="25">
        <v>46</v>
      </c>
      <c r="S9" s="25">
        <v>9896</v>
      </c>
      <c r="T9" s="34">
        <v>20094</v>
      </c>
      <c r="U9" s="35">
        <f t="shared" si="0"/>
        <v>14.830297601274012</v>
      </c>
      <c r="V9" s="33"/>
      <c r="W9" s="23"/>
      <c r="X9" s="23"/>
      <c r="Y9" s="23"/>
      <c r="Z9" s="23"/>
      <c r="AA9" s="23"/>
    </row>
    <row r="10" spans="1:27" x14ac:dyDescent="0.25">
      <c r="A10" s="13">
        <v>4</v>
      </c>
      <c r="B10" s="19" t="s">
        <v>17</v>
      </c>
      <c r="C10" s="25">
        <v>721</v>
      </c>
      <c r="D10" s="25">
        <v>0</v>
      </c>
      <c r="E10" s="25">
        <v>554</v>
      </c>
      <c r="F10" s="25">
        <v>167</v>
      </c>
      <c r="G10" s="25">
        <v>150</v>
      </c>
      <c r="H10" s="25">
        <v>0</v>
      </c>
      <c r="I10" s="25">
        <v>122</v>
      </c>
      <c r="J10" s="25">
        <v>28</v>
      </c>
      <c r="K10" s="25">
        <v>45</v>
      </c>
      <c r="L10" s="25">
        <v>0</v>
      </c>
      <c r="M10" s="25">
        <v>37</v>
      </c>
      <c r="N10" s="25">
        <v>8</v>
      </c>
      <c r="O10" s="25">
        <v>526</v>
      </c>
      <c r="P10" s="25">
        <v>0</v>
      </c>
      <c r="Q10" s="25">
        <v>395</v>
      </c>
      <c r="R10" s="25">
        <v>131</v>
      </c>
      <c r="S10" s="25">
        <v>29671</v>
      </c>
      <c r="T10" s="34">
        <v>13695</v>
      </c>
      <c r="U10" s="35">
        <f t="shared" si="0"/>
        <v>52.646951442132163</v>
      </c>
      <c r="V10" s="33"/>
      <c r="W10" s="23"/>
      <c r="X10" s="23"/>
      <c r="Y10" s="23"/>
      <c r="Z10" s="23"/>
      <c r="AA10" s="23"/>
    </row>
    <row r="11" spans="1:27" x14ac:dyDescent="0.25">
      <c r="A11" s="42">
        <v>5</v>
      </c>
      <c r="B11" s="39" t="s">
        <v>18</v>
      </c>
      <c r="C11" s="29">
        <v>281</v>
      </c>
      <c r="D11" s="29">
        <v>61</v>
      </c>
      <c r="E11" s="29">
        <v>109</v>
      </c>
      <c r="F11" s="29">
        <v>111</v>
      </c>
      <c r="G11" s="29">
        <v>92</v>
      </c>
      <c r="H11" s="29">
        <v>15</v>
      </c>
      <c r="I11" s="29">
        <v>45</v>
      </c>
      <c r="J11" s="40">
        <v>32</v>
      </c>
      <c r="K11" s="29" t="s">
        <v>14</v>
      </c>
      <c r="L11" s="29" t="s">
        <v>14</v>
      </c>
      <c r="M11" s="29" t="s">
        <v>14</v>
      </c>
      <c r="N11" s="40" t="s">
        <v>14</v>
      </c>
      <c r="O11" s="29">
        <v>189</v>
      </c>
      <c r="P11" s="29">
        <v>46</v>
      </c>
      <c r="Q11" s="29">
        <v>64</v>
      </c>
      <c r="R11" s="40">
        <v>79</v>
      </c>
      <c r="S11" s="29">
        <v>5041</v>
      </c>
      <c r="T11" s="34">
        <v>16300</v>
      </c>
      <c r="U11" s="35">
        <f t="shared" si="0"/>
        <v>17.239263803680981</v>
      </c>
      <c r="V11" s="33"/>
      <c r="W11" s="23"/>
      <c r="X11" s="23"/>
      <c r="Y11" s="23"/>
      <c r="Z11" s="23"/>
      <c r="AA11" s="23"/>
    </row>
    <row r="12" spans="1:27" x14ac:dyDescent="0.25">
      <c r="A12" s="43"/>
      <c r="B12" s="41" t="s">
        <v>19</v>
      </c>
      <c r="C12" s="27">
        <f t="shared" ref="C12:N12" si="1">SUM(C7:C11)</f>
        <v>2681</v>
      </c>
      <c r="D12" s="27">
        <f t="shared" si="1"/>
        <v>345</v>
      </c>
      <c r="E12" s="27">
        <f t="shared" si="1"/>
        <v>1234</v>
      </c>
      <c r="F12" s="27">
        <f t="shared" si="1"/>
        <v>1102</v>
      </c>
      <c r="G12" s="27">
        <f t="shared" si="1"/>
        <v>676</v>
      </c>
      <c r="H12" s="27">
        <f t="shared" si="1"/>
        <v>118</v>
      </c>
      <c r="I12" s="27">
        <f t="shared" si="1"/>
        <v>295</v>
      </c>
      <c r="J12" s="27">
        <f t="shared" si="1"/>
        <v>263</v>
      </c>
      <c r="K12" s="27">
        <f t="shared" si="1"/>
        <v>280</v>
      </c>
      <c r="L12" s="27">
        <f t="shared" si="1"/>
        <v>51</v>
      </c>
      <c r="M12" s="27">
        <f t="shared" si="1"/>
        <v>115</v>
      </c>
      <c r="N12" s="27">
        <f t="shared" si="1"/>
        <v>114</v>
      </c>
      <c r="O12" s="27">
        <f>SUM(O8:O11)</f>
        <v>1725</v>
      </c>
      <c r="P12" s="27">
        <f>SUM(P8:P11)</f>
        <v>162</v>
      </c>
      <c r="Q12" s="27">
        <f>SUM(Q8:Q11)</f>
        <v>838</v>
      </c>
      <c r="R12" s="27">
        <f>SUM(R8:R11)</f>
        <v>725</v>
      </c>
      <c r="S12" s="27">
        <f>SUM(S7:S11)</f>
        <v>94220</v>
      </c>
      <c r="T12" s="33"/>
      <c r="U12" s="33"/>
      <c r="V12" s="33"/>
      <c r="W12" s="23"/>
      <c r="X12" s="23"/>
      <c r="Y12" s="23"/>
      <c r="Z12" s="23"/>
      <c r="AA12" s="23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3"/>
      <c r="U13" s="33"/>
      <c r="V13" s="33"/>
      <c r="W13" s="23"/>
      <c r="X13" s="23"/>
      <c r="Y13" s="23"/>
      <c r="Z13" s="23"/>
      <c r="AA13" s="23"/>
    </row>
    <row r="14" spans="1:27" x14ac:dyDescent="0.25">
      <c r="T14" s="23"/>
      <c r="U14" s="23"/>
      <c r="V14" s="23"/>
      <c r="W14" s="23"/>
      <c r="X14" s="23"/>
      <c r="Y14" s="23"/>
      <c r="Z14" s="23"/>
      <c r="AA14" s="23"/>
    </row>
    <row r="15" spans="1:27" x14ac:dyDescent="0.25">
      <c r="T15" s="23"/>
      <c r="U15" s="23"/>
      <c r="V15" s="23"/>
      <c r="W15" s="23"/>
      <c r="X15" s="23"/>
      <c r="Y15" s="23"/>
      <c r="Z15" s="23"/>
      <c r="AA15" s="23"/>
    </row>
    <row r="16" spans="1:27" x14ac:dyDescent="0.25">
      <c r="T16" s="23"/>
      <c r="U16" s="23"/>
      <c r="V16" s="23"/>
      <c r="W16" s="23"/>
      <c r="X16" s="23"/>
      <c r="Y16" s="23"/>
      <c r="Z16" s="23"/>
      <c r="AA16" s="23"/>
    </row>
    <row r="17" spans="20:27" x14ac:dyDescent="0.25">
      <c r="T17" s="23"/>
      <c r="U17" s="23"/>
      <c r="V17" s="23"/>
      <c r="W17" s="23"/>
      <c r="X17" s="23"/>
      <c r="Y17" s="23"/>
      <c r="Z17" s="23"/>
      <c r="AA17" s="23"/>
    </row>
    <row r="18" spans="20:27" x14ac:dyDescent="0.25">
      <c r="T18" s="23"/>
      <c r="U18" s="23"/>
      <c r="V18" s="23"/>
      <c r="W18" s="23"/>
      <c r="X18" s="23"/>
      <c r="Y18" s="23"/>
      <c r="Z18" s="23"/>
      <c r="AA18" s="23"/>
    </row>
    <row r="19" spans="20:27" x14ac:dyDescent="0.25">
      <c r="T19" s="23"/>
      <c r="U19" s="23"/>
      <c r="V19" s="23"/>
      <c r="W19" s="23"/>
      <c r="X19" s="23"/>
      <c r="Y19" s="23"/>
      <c r="Z19" s="23"/>
      <c r="AA19" s="23"/>
    </row>
    <row r="20" spans="20:27" x14ac:dyDescent="0.25">
      <c r="T20" s="23"/>
      <c r="U20" s="23"/>
      <c r="V20" s="23"/>
      <c r="W20" s="23"/>
      <c r="X20" s="23"/>
      <c r="Y20" s="23"/>
      <c r="Z20" s="23"/>
      <c r="AA20" s="23"/>
    </row>
    <row r="21" spans="20:27" x14ac:dyDescent="0.25">
      <c r="T21" s="23"/>
      <c r="U21" s="23"/>
      <c r="V21" s="23"/>
      <c r="W21" s="23"/>
      <c r="X21" s="23"/>
      <c r="Y21" s="23"/>
      <c r="Z21" s="23"/>
      <c r="AA21" s="23"/>
    </row>
  </sheetData>
  <sortState ref="B27:C30">
    <sortCondition ref="C26"/>
  </sortState>
  <mergeCells count="24">
    <mergeCell ref="J5:J6"/>
    <mergeCell ref="A2:S2"/>
    <mergeCell ref="A4:A6"/>
    <mergeCell ref="B4:B6"/>
    <mergeCell ref="C4:F4"/>
    <mergeCell ref="G4:J4"/>
    <mergeCell ref="K4:N4"/>
    <mergeCell ref="O4:R4"/>
    <mergeCell ref="S4:S6"/>
    <mergeCell ref="C5:C6"/>
    <mergeCell ref="D5:D6"/>
    <mergeCell ref="E5:E6"/>
    <mergeCell ref="F5:F6"/>
    <mergeCell ref="G5:G6"/>
    <mergeCell ref="H5:H6"/>
    <mergeCell ref="I5:I6"/>
    <mergeCell ref="Q5:Q6"/>
    <mergeCell ref="R5:R6"/>
    <mergeCell ref="K5:K6"/>
    <mergeCell ref="L5:L6"/>
    <mergeCell ref="M5:M6"/>
    <mergeCell ref="N5:N6"/>
    <mergeCell ref="O5:O6"/>
    <mergeCell ref="P5:P6"/>
  </mergeCells>
  <conditionalFormatting sqref="T7:T11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B28"/>
  <sheetViews>
    <sheetView tabSelected="1" zoomScale="120" zoomScaleNormal="120" workbookViewId="0">
      <selection activeCell="A2" sqref="A2:S2"/>
    </sheetView>
  </sheetViews>
  <sheetFormatPr defaultColWidth="8.85546875" defaultRowHeight="15" x14ac:dyDescent="0.25"/>
  <cols>
    <col min="1" max="1" width="3.5703125" style="3" customWidth="1"/>
    <col min="2" max="2" width="11.7109375" style="3" customWidth="1"/>
    <col min="3" max="3" width="5.28515625" style="3" customWidth="1"/>
    <col min="4" max="4" width="7.28515625" style="3" customWidth="1"/>
    <col min="5" max="5" width="5.7109375" style="3" customWidth="1"/>
    <col min="6" max="6" width="7" style="3" customWidth="1"/>
    <col min="7" max="7" width="5.140625" style="3" customWidth="1"/>
    <col min="8" max="8" width="7.28515625" style="3" customWidth="1"/>
    <col min="9" max="9" width="5.7109375" style="3" customWidth="1"/>
    <col min="10" max="10" width="7" style="3" customWidth="1"/>
    <col min="11" max="11" width="5.140625" style="3" customWidth="1"/>
    <col min="12" max="12" width="7.28515625" style="3" customWidth="1"/>
    <col min="13" max="13" width="5.7109375" style="3" customWidth="1"/>
    <col min="14" max="14" width="7" style="3" customWidth="1"/>
    <col min="15" max="15" width="5.140625" style="3" customWidth="1"/>
    <col min="16" max="16" width="7.28515625" style="3" customWidth="1"/>
    <col min="17" max="17" width="5.7109375" style="3" customWidth="1"/>
    <col min="18" max="18" width="7" style="3" customWidth="1"/>
    <col min="19" max="19" width="8.28515625" style="3" customWidth="1"/>
    <col min="20" max="20" width="8.85546875" style="3"/>
    <col min="21" max="21" width="10.140625" style="3" bestFit="1" customWidth="1"/>
    <col min="22" max="16384" width="8.85546875" style="3"/>
  </cols>
  <sheetData>
    <row r="2" spans="1:28" x14ac:dyDescent="0.25">
      <c r="A2" s="48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8" ht="15" customHeight="1" x14ac:dyDescent="0.25">
      <c r="A4" s="46" t="s">
        <v>0</v>
      </c>
      <c r="B4" s="46" t="s">
        <v>1</v>
      </c>
      <c r="C4" s="51" t="s">
        <v>2</v>
      </c>
      <c r="D4" s="51"/>
      <c r="E4" s="51"/>
      <c r="F4" s="51"/>
      <c r="G4" s="51" t="s">
        <v>3</v>
      </c>
      <c r="H4" s="51"/>
      <c r="I4" s="51"/>
      <c r="J4" s="51"/>
      <c r="K4" s="51" t="s">
        <v>4</v>
      </c>
      <c r="L4" s="51"/>
      <c r="M4" s="51"/>
      <c r="N4" s="51"/>
      <c r="O4" s="51" t="s">
        <v>5</v>
      </c>
      <c r="P4" s="51"/>
      <c r="Q4" s="51"/>
      <c r="R4" s="51"/>
      <c r="S4" s="44" t="s">
        <v>6</v>
      </c>
      <c r="T4" s="16"/>
      <c r="U4" s="16"/>
      <c r="V4" s="16"/>
      <c r="W4" s="16"/>
      <c r="X4" s="16"/>
    </row>
    <row r="5" spans="1:28" ht="15" customHeight="1" x14ac:dyDescent="0.25">
      <c r="A5" s="50"/>
      <c r="B5" s="50"/>
      <c r="C5" s="46" t="s">
        <v>7</v>
      </c>
      <c r="D5" s="44" t="s">
        <v>8</v>
      </c>
      <c r="E5" s="44" t="s">
        <v>9</v>
      </c>
      <c r="F5" s="44" t="s">
        <v>10</v>
      </c>
      <c r="G5" s="46" t="s">
        <v>7</v>
      </c>
      <c r="H5" s="44" t="s">
        <v>11</v>
      </c>
      <c r="I5" s="44" t="s">
        <v>9</v>
      </c>
      <c r="J5" s="44" t="s">
        <v>10</v>
      </c>
      <c r="K5" s="46" t="s">
        <v>7</v>
      </c>
      <c r="L5" s="44" t="s">
        <v>11</v>
      </c>
      <c r="M5" s="44" t="s">
        <v>9</v>
      </c>
      <c r="N5" s="44" t="s">
        <v>10</v>
      </c>
      <c r="O5" s="46" t="s">
        <v>7</v>
      </c>
      <c r="P5" s="44" t="s">
        <v>11</v>
      </c>
      <c r="Q5" s="44" t="s">
        <v>9</v>
      </c>
      <c r="R5" s="44" t="s">
        <v>10</v>
      </c>
      <c r="S5" s="52"/>
      <c r="T5" s="17"/>
      <c r="U5" s="17"/>
      <c r="V5" s="17"/>
      <c r="W5" s="17"/>
      <c r="X5" s="16"/>
    </row>
    <row r="6" spans="1:28" x14ac:dyDescent="0.25">
      <c r="A6" s="47"/>
      <c r="B6" s="47"/>
      <c r="C6" s="47"/>
      <c r="D6" s="45"/>
      <c r="E6" s="45"/>
      <c r="F6" s="45"/>
      <c r="G6" s="47"/>
      <c r="H6" s="45"/>
      <c r="I6" s="45"/>
      <c r="J6" s="45"/>
      <c r="K6" s="47"/>
      <c r="L6" s="45"/>
      <c r="M6" s="45"/>
      <c r="N6" s="45"/>
      <c r="O6" s="47"/>
      <c r="P6" s="45"/>
      <c r="Q6" s="45"/>
      <c r="R6" s="45"/>
      <c r="S6" s="45"/>
      <c r="T6" s="33" t="s">
        <v>33</v>
      </c>
      <c r="U6" s="33"/>
      <c r="V6" s="33"/>
      <c r="W6" s="33"/>
      <c r="X6" s="16"/>
    </row>
    <row r="7" spans="1:28" x14ac:dyDescent="0.25">
      <c r="A7" s="13">
        <v>1</v>
      </c>
      <c r="B7" s="21" t="s">
        <v>21</v>
      </c>
      <c r="C7" s="25">
        <v>1208</v>
      </c>
      <c r="D7" s="25">
        <v>572</v>
      </c>
      <c r="E7" s="25">
        <v>163</v>
      </c>
      <c r="F7" s="25">
        <v>473</v>
      </c>
      <c r="G7" s="25">
        <v>573</v>
      </c>
      <c r="H7" s="25">
        <v>391</v>
      </c>
      <c r="I7" s="25">
        <v>60</v>
      </c>
      <c r="J7" s="25">
        <v>122</v>
      </c>
      <c r="K7" s="25">
        <v>132</v>
      </c>
      <c r="L7" s="25">
        <v>49</v>
      </c>
      <c r="M7" s="25">
        <v>17</v>
      </c>
      <c r="N7" s="25">
        <v>66</v>
      </c>
      <c r="O7" s="25">
        <v>503</v>
      </c>
      <c r="P7" s="25">
        <v>132</v>
      </c>
      <c r="Q7" s="25">
        <v>86</v>
      </c>
      <c r="R7" s="25">
        <v>285</v>
      </c>
      <c r="S7" s="25">
        <v>27693</v>
      </c>
      <c r="T7" s="34">
        <v>24201</v>
      </c>
      <c r="U7" s="35">
        <f>C7/T7*1000</f>
        <v>49.915292756497664</v>
      </c>
      <c r="V7" s="33"/>
      <c r="W7" s="33"/>
      <c r="X7" s="16"/>
    </row>
    <row r="8" spans="1:28" x14ac:dyDescent="0.25">
      <c r="A8" s="13">
        <v>2</v>
      </c>
      <c r="B8" s="22" t="s">
        <v>22</v>
      </c>
      <c r="C8" s="25">
        <v>849</v>
      </c>
      <c r="D8" s="25">
        <v>171</v>
      </c>
      <c r="E8" s="25">
        <v>260</v>
      </c>
      <c r="F8" s="25">
        <v>418</v>
      </c>
      <c r="G8" s="30">
        <v>165</v>
      </c>
      <c r="H8" s="30">
        <v>38</v>
      </c>
      <c r="I8" s="30">
        <v>33</v>
      </c>
      <c r="J8" s="30">
        <v>94</v>
      </c>
      <c r="K8" s="25">
        <v>145</v>
      </c>
      <c r="L8" s="25">
        <v>47</v>
      </c>
      <c r="M8" s="25">
        <v>26</v>
      </c>
      <c r="N8" s="25">
        <v>72</v>
      </c>
      <c r="O8" s="25">
        <v>539</v>
      </c>
      <c r="P8" s="25">
        <v>86</v>
      </c>
      <c r="Q8" s="25">
        <v>201</v>
      </c>
      <c r="R8" s="25">
        <v>252</v>
      </c>
      <c r="S8" s="25">
        <v>11854</v>
      </c>
      <c r="T8" s="34">
        <v>29760</v>
      </c>
      <c r="U8" s="35">
        <f t="shared" ref="U8:U13" si="0">C8/T8*1000</f>
        <v>28.528225806451616</v>
      </c>
      <c r="V8" s="33"/>
      <c r="W8" s="33"/>
      <c r="X8" s="23"/>
      <c r="Y8" s="23"/>
      <c r="Z8" s="23"/>
      <c r="AA8" s="23"/>
      <c r="AB8" s="23"/>
    </row>
    <row r="9" spans="1:28" x14ac:dyDescent="0.25">
      <c r="A9" s="13">
        <v>3</v>
      </c>
      <c r="B9" s="22" t="s">
        <v>23</v>
      </c>
      <c r="C9" s="25">
        <v>573</v>
      </c>
      <c r="D9" s="25">
        <v>77</v>
      </c>
      <c r="E9" s="25">
        <v>117</v>
      </c>
      <c r="F9" s="25">
        <v>379</v>
      </c>
      <c r="G9" s="25">
        <v>161</v>
      </c>
      <c r="H9" s="25">
        <v>38</v>
      </c>
      <c r="I9" s="25">
        <v>44</v>
      </c>
      <c r="J9" s="25">
        <v>79</v>
      </c>
      <c r="K9" s="25" t="s">
        <v>14</v>
      </c>
      <c r="L9" s="25" t="s">
        <v>14</v>
      </c>
      <c r="M9" s="25" t="s">
        <v>14</v>
      </c>
      <c r="N9" s="25" t="s">
        <v>14</v>
      </c>
      <c r="O9" s="25">
        <v>412</v>
      </c>
      <c r="P9" s="25">
        <v>39</v>
      </c>
      <c r="Q9" s="25">
        <v>73</v>
      </c>
      <c r="R9" s="25">
        <v>300</v>
      </c>
      <c r="S9" s="25">
        <v>9923</v>
      </c>
      <c r="T9" s="34">
        <v>14857</v>
      </c>
      <c r="U9" s="35">
        <f t="shared" si="0"/>
        <v>38.567678535370533</v>
      </c>
      <c r="V9" s="33"/>
      <c r="W9" s="33"/>
      <c r="X9" s="23"/>
      <c r="Y9" s="23"/>
      <c r="Z9" s="23"/>
      <c r="AA9" s="23"/>
      <c r="AB9" s="23"/>
    </row>
    <row r="10" spans="1:28" x14ac:dyDescent="0.25">
      <c r="A10" s="13">
        <v>4</v>
      </c>
      <c r="B10" s="22" t="s">
        <v>24</v>
      </c>
      <c r="C10" s="25">
        <v>1008</v>
      </c>
      <c r="D10" s="25">
        <v>117</v>
      </c>
      <c r="E10" s="25">
        <v>440</v>
      </c>
      <c r="F10" s="25">
        <v>451</v>
      </c>
      <c r="G10" s="25">
        <v>218</v>
      </c>
      <c r="H10" s="25">
        <v>21</v>
      </c>
      <c r="I10" s="25">
        <v>126</v>
      </c>
      <c r="J10" s="25">
        <v>71</v>
      </c>
      <c r="K10" s="25">
        <v>337</v>
      </c>
      <c r="L10" s="25">
        <v>32</v>
      </c>
      <c r="M10" s="25">
        <v>123</v>
      </c>
      <c r="N10" s="25">
        <v>182</v>
      </c>
      <c r="O10" s="25">
        <v>453</v>
      </c>
      <c r="P10" s="25">
        <v>64</v>
      </c>
      <c r="Q10" s="25">
        <v>191</v>
      </c>
      <c r="R10" s="25">
        <v>198</v>
      </c>
      <c r="S10" s="25">
        <v>11317</v>
      </c>
      <c r="T10" s="34">
        <v>22227</v>
      </c>
      <c r="U10" s="35">
        <f t="shared" si="0"/>
        <v>45.350249696315295</v>
      </c>
      <c r="V10" s="33"/>
      <c r="W10" s="33"/>
      <c r="X10" s="23"/>
      <c r="Y10" s="23"/>
      <c r="Z10" s="23"/>
      <c r="AA10" s="23"/>
      <c r="AB10" s="23"/>
    </row>
    <row r="11" spans="1:28" x14ac:dyDescent="0.25">
      <c r="A11" s="13">
        <v>5</v>
      </c>
      <c r="B11" s="22" t="s">
        <v>25</v>
      </c>
      <c r="C11" s="25">
        <v>922</v>
      </c>
      <c r="D11" s="25">
        <v>363</v>
      </c>
      <c r="E11" s="25">
        <v>264</v>
      </c>
      <c r="F11" s="25">
        <v>295</v>
      </c>
      <c r="G11" s="25">
        <v>272</v>
      </c>
      <c r="H11" s="25">
        <v>139</v>
      </c>
      <c r="I11" s="25">
        <v>60</v>
      </c>
      <c r="J11" s="25">
        <v>73</v>
      </c>
      <c r="K11" s="25">
        <v>214</v>
      </c>
      <c r="L11" s="25">
        <v>87</v>
      </c>
      <c r="M11" s="25">
        <v>67</v>
      </c>
      <c r="N11" s="25">
        <v>60</v>
      </c>
      <c r="O11" s="25">
        <v>436</v>
      </c>
      <c r="P11" s="25">
        <v>137</v>
      </c>
      <c r="Q11" s="25">
        <v>137</v>
      </c>
      <c r="R11" s="25">
        <v>162</v>
      </c>
      <c r="S11" s="25">
        <v>16902</v>
      </c>
      <c r="T11" s="34">
        <v>33685</v>
      </c>
      <c r="U11" s="35">
        <f t="shared" si="0"/>
        <v>27.371233486715155</v>
      </c>
      <c r="V11" s="33"/>
      <c r="W11" s="33"/>
      <c r="X11" s="23"/>
      <c r="Y11" s="23"/>
      <c r="Z11" s="23"/>
      <c r="AA11" s="23"/>
      <c r="AB11" s="23"/>
    </row>
    <row r="12" spans="1:28" x14ac:dyDescent="0.25">
      <c r="A12" s="13">
        <v>6</v>
      </c>
      <c r="B12" s="22" t="s">
        <v>26</v>
      </c>
      <c r="C12" s="25">
        <v>1875</v>
      </c>
      <c r="D12" s="25">
        <v>847</v>
      </c>
      <c r="E12" s="25">
        <v>482</v>
      </c>
      <c r="F12" s="25">
        <v>546</v>
      </c>
      <c r="G12" s="25">
        <v>415</v>
      </c>
      <c r="H12" s="26">
        <v>253</v>
      </c>
      <c r="I12" s="26">
        <v>68</v>
      </c>
      <c r="J12" s="25">
        <v>94</v>
      </c>
      <c r="K12" s="25" t="s">
        <v>14</v>
      </c>
      <c r="L12" s="26" t="s">
        <v>14</v>
      </c>
      <c r="M12" s="26" t="s">
        <v>14</v>
      </c>
      <c r="N12" s="25" t="s">
        <v>14</v>
      </c>
      <c r="O12" s="25">
        <v>1460</v>
      </c>
      <c r="P12" s="26">
        <v>594</v>
      </c>
      <c r="Q12" s="26">
        <v>414</v>
      </c>
      <c r="R12" s="25">
        <v>452</v>
      </c>
      <c r="S12" s="31">
        <v>58214</v>
      </c>
      <c r="T12" s="34">
        <v>34016</v>
      </c>
      <c r="U12" s="35">
        <f t="shared" si="0"/>
        <v>55.12111947318909</v>
      </c>
      <c r="V12" s="33"/>
      <c r="W12" s="33"/>
      <c r="X12" s="23"/>
      <c r="Y12" s="23"/>
      <c r="Z12" s="23"/>
      <c r="AA12" s="23"/>
      <c r="AB12" s="23"/>
    </row>
    <row r="13" spans="1:28" x14ac:dyDescent="0.25">
      <c r="A13" s="13">
        <v>7</v>
      </c>
      <c r="B13" s="22" t="s">
        <v>27</v>
      </c>
      <c r="C13" s="25">
        <v>1094</v>
      </c>
      <c r="D13" s="25">
        <v>113</v>
      </c>
      <c r="E13" s="25">
        <v>347</v>
      </c>
      <c r="F13" s="25">
        <v>634</v>
      </c>
      <c r="G13" s="25">
        <v>68</v>
      </c>
      <c r="H13" s="25">
        <v>15</v>
      </c>
      <c r="I13" s="25">
        <v>15</v>
      </c>
      <c r="J13" s="25">
        <v>38</v>
      </c>
      <c r="K13" s="25">
        <v>77</v>
      </c>
      <c r="L13" s="25">
        <v>2</v>
      </c>
      <c r="M13" s="25">
        <v>10</v>
      </c>
      <c r="N13" s="25">
        <v>65</v>
      </c>
      <c r="O13" s="25">
        <v>949</v>
      </c>
      <c r="P13" s="25">
        <v>96</v>
      </c>
      <c r="Q13" s="25">
        <v>322</v>
      </c>
      <c r="R13" s="25">
        <v>531</v>
      </c>
      <c r="S13" s="25">
        <v>1666</v>
      </c>
      <c r="T13" s="34">
        <v>103142</v>
      </c>
      <c r="U13" s="35">
        <f t="shared" si="0"/>
        <v>10.606736344069342</v>
      </c>
      <c r="V13" s="33"/>
      <c r="W13" s="33"/>
      <c r="X13" s="23"/>
      <c r="Y13" s="23"/>
      <c r="Z13" s="23"/>
      <c r="AA13" s="23"/>
      <c r="AB13" s="23"/>
    </row>
    <row r="14" spans="1:28" x14ac:dyDescent="0.25">
      <c r="A14" s="53" t="s">
        <v>19</v>
      </c>
      <c r="B14" s="54"/>
      <c r="C14" s="27">
        <f t="shared" ref="C14:S14" si="1">SUM(C7:C13)</f>
        <v>7529</v>
      </c>
      <c r="D14" s="27">
        <f t="shared" si="1"/>
        <v>2260</v>
      </c>
      <c r="E14" s="27">
        <f t="shared" si="1"/>
        <v>2073</v>
      </c>
      <c r="F14" s="27">
        <f t="shared" si="1"/>
        <v>3196</v>
      </c>
      <c r="G14" s="27">
        <f t="shared" si="1"/>
        <v>1872</v>
      </c>
      <c r="H14" s="27">
        <f t="shared" si="1"/>
        <v>895</v>
      </c>
      <c r="I14" s="27">
        <f t="shared" si="1"/>
        <v>406</v>
      </c>
      <c r="J14" s="27">
        <f t="shared" si="1"/>
        <v>571</v>
      </c>
      <c r="K14" s="27">
        <f t="shared" si="1"/>
        <v>905</v>
      </c>
      <c r="L14" s="27">
        <f t="shared" si="1"/>
        <v>217</v>
      </c>
      <c r="M14" s="27">
        <f t="shared" si="1"/>
        <v>243</v>
      </c>
      <c r="N14" s="27">
        <f t="shared" si="1"/>
        <v>445</v>
      </c>
      <c r="O14" s="27">
        <f t="shared" si="1"/>
        <v>4752</v>
      </c>
      <c r="P14" s="27">
        <f t="shared" si="1"/>
        <v>1148</v>
      </c>
      <c r="Q14" s="27">
        <f t="shared" si="1"/>
        <v>1424</v>
      </c>
      <c r="R14" s="27">
        <f t="shared" si="1"/>
        <v>2180</v>
      </c>
      <c r="S14" s="27">
        <f t="shared" si="1"/>
        <v>137569</v>
      </c>
      <c r="T14" s="36">
        <f>SUM(T7:T13)</f>
        <v>261888</v>
      </c>
      <c r="U14" s="33"/>
      <c r="V14" s="33"/>
      <c r="W14" s="33"/>
      <c r="X14" s="23"/>
      <c r="Y14" s="23"/>
      <c r="Z14" s="23"/>
      <c r="AA14" s="23"/>
      <c r="AB14" s="23"/>
    </row>
    <row r="15" spans="1:28" x14ac:dyDescent="0.25">
      <c r="A15" s="32">
        <v>8</v>
      </c>
      <c r="B15" s="20" t="s">
        <v>28</v>
      </c>
      <c r="C15" s="29">
        <v>1975</v>
      </c>
      <c r="D15" s="29">
        <v>730</v>
      </c>
      <c r="E15" s="29">
        <v>730</v>
      </c>
      <c r="F15" s="29">
        <v>515</v>
      </c>
      <c r="G15" s="29">
        <v>120</v>
      </c>
      <c r="H15" s="29">
        <v>36</v>
      </c>
      <c r="I15" s="29">
        <v>36</v>
      </c>
      <c r="J15" s="29">
        <v>48</v>
      </c>
      <c r="K15" s="29">
        <v>1855</v>
      </c>
      <c r="L15" s="29">
        <v>694</v>
      </c>
      <c r="M15" s="29">
        <v>694</v>
      </c>
      <c r="N15" s="29">
        <v>467</v>
      </c>
      <c r="O15" s="32" t="s">
        <v>14</v>
      </c>
      <c r="P15" s="32" t="s">
        <v>14</v>
      </c>
      <c r="Q15" s="32" t="s">
        <v>14</v>
      </c>
      <c r="R15" s="32" t="s">
        <v>14</v>
      </c>
      <c r="S15" s="32">
        <v>39658</v>
      </c>
      <c r="T15" s="34">
        <v>586836</v>
      </c>
      <c r="U15" s="35">
        <f>C15/T15*1000</f>
        <v>3.3655058653525005</v>
      </c>
      <c r="V15" s="33"/>
      <c r="W15" s="33"/>
      <c r="X15" s="23"/>
      <c r="Y15" s="23"/>
      <c r="Z15" s="23"/>
      <c r="AA15" s="23"/>
      <c r="AB15" s="23"/>
    </row>
    <row r="16" spans="1:28" x14ac:dyDescent="0.25">
      <c r="A16" s="55" t="s">
        <v>19</v>
      </c>
      <c r="B16" s="56"/>
      <c r="C16" s="27">
        <f t="shared" ref="C16:S16" si="2">SUM(C14:C15)</f>
        <v>9504</v>
      </c>
      <c r="D16" s="27">
        <f t="shared" si="2"/>
        <v>2990</v>
      </c>
      <c r="E16" s="27">
        <f t="shared" si="2"/>
        <v>2803</v>
      </c>
      <c r="F16" s="27">
        <f t="shared" si="2"/>
        <v>3711</v>
      </c>
      <c r="G16" s="27">
        <f t="shared" si="2"/>
        <v>1992</v>
      </c>
      <c r="H16" s="27">
        <f t="shared" si="2"/>
        <v>931</v>
      </c>
      <c r="I16" s="27">
        <f t="shared" si="2"/>
        <v>442</v>
      </c>
      <c r="J16" s="27">
        <f t="shared" si="2"/>
        <v>619</v>
      </c>
      <c r="K16" s="27">
        <f t="shared" si="2"/>
        <v>2760</v>
      </c>
      <c r="L16" s="27">
        <f t="shared" si="2"/>
        <v>911</v>
      </c>
      <c r="M16" s="27">
        <f t="shared" si="2"/>
        <v>937</v>
      </c>
      <c r="N16" s="27">
        <f t="shared" si="2"/>
        <v>912</v>
      </c>
      <c r="O16" s="27">
        <f t="shared" si="2"/>
        <v>4752</v>
      </c>
      <c r="P16" s="27">
        <f t="shared" si="2"/>
        <v>1148</v>
      </c>
      <c r="Q16" s="27">
        <f t="shared" si="2"/>
        <v>1424</v>
      </c>
      <c r="R16" s="27">
        <f t="shared" si="2"/>
        <v>2180</v>
      </c>
      <c r="S16" s="27">
        <f t="shared" si="2"/>
        <v>177227</v>
      </c>
      <c r="T16" s="36">
        <f>SUM(T14:T15)</f>
        <v>848724</v>
      </c>
      <c r="U16" s="33"/>
      <c r="V16" s="33"/>
      <c r="W16" s="33"/>
      <c r="X16" s="23"/>
      <c r="Y16" s="23"/>
      <c r="Z16" s="23"/>
      <c r="AA16" s="23"/>
      <c r="AB16" s="23"/>
    </row>
    <row r="17" spans="1:28" s="5" customFormat="1" ht="12.75" x14ac:dyDescent="0.2">
      <c r="A17" s="14"/>
      <c r="B17" s="14"/>
      <c r="C17" s="14"/>
      <c r="D17" s="14"/>
      <c r="E17" s="14"/>
      <c r="F17" s="14"/>
      <c r="G17" s="14"/>
      <c r="H17" s="14"/>
      <c r="I17" s="15"/>
      <c r="J17" s="15"/>
      <c r="K17" s="15"/>
      <c r="M17" s="4"/>
      <c r="N17" s="4"/>
      <c r="O17" s="4"/>
      <c r="P17" s="4"/>
      <c r="Q17" s="4"/>
      <c r="R17" s="4"/>
      <c r="S17" s="6"/>
      <c r="T17" s="37"/>
      <c r="U17" s="37"/>
      <c r="V17" s="37"/>
      <c r="W17" s="37"/>
      <c r="X17" s="24"/>
      <c r="Y17" s="24"/>
      <c r="Z17" s="24"/>
      <c r="AA17" s="24"/>
      <c r="AB17" s="24"/>
    </row>
    <row r="18" spans="1:28" x14ac:dyDescent="0.25">
      <c r="T18" s="33"/>
      <c r="U18" s="33"/>
      <c r="V18" s="33"/>
      <c r="W18" s="33"/>
      <c r="X18" s="23"/>
      <c r="Y18" s="23"/>
      <c r="Z18" s="23"/>
      <c r="AA18" s="23"/>
      <c r="AB18" s="23"/>
    </row>
    <row r="19" spans="1:28" x14ac:dyDescent="0.25">
      <c r="T19" s="23"/>
      <c r="U19" s="23"/>
      <c r="V19" s="23"/>
      <c r="W19" s="23"/>
      <c r="X19" s="23"/>
      <c r="Y19" s="23"/>
      <c r="Z19" s="23"/>
      <c r="AA19" s="23"/>
      <c r="AB19" s="23"/>
    </row>
    <row r="20" spans="1:28" x14ac:dyDescent="0.25">
      <c r="T20" s="23"/>
      <c r="U20" s="23"/>
      <c r="V20" s="23"/>
      <c r="W20" s="23"/>
      <c r="X20" s="23"/>
      <c r="Y20" s="23"/>
      <c r="Z20" s="23"/>
      <c r="AA20" s="23"/>
      <c r="AB20" s="23"/>
    </row>
    <row r="21" spans="1:28" x14ac:dyDescent="0.25">
      <c r="T21" s="23"/>
      <c r="U21" s="23"/>
      <c r="V21" s="23"/>
      <c r="W21" s="23"/>
      <c r="X21" s="23"/>
      <c r="Y21" s="23"/>
      <c r="Z21" s="23"/>
      <c r="AA21" s="23"/>
      <c r="AB21" s="23"/>
    </row>
    <row r="22" spans="1:28" x14ac:dyDescent="0.25">
      <c r="T22" s="23"/>
      <c r="U22" s="28"/>
      <c r="V22" s="23"/>
      <c r="W22" s="23"/>
      <c r="X22" s="23"/>
      <c r="Y22" s="23"/>
      <c r="Z22" s="23"/>
      <c r="AA22" s="23"/>
      <c r="AB22" s="23"/>
    </row>
    <row r="23" spans="1:28" x14ac:dyDescent="0.25">
      <c r="T23" s="23"/>
      <c r="U23" s="23"/>
      <c r="V23" s="23"/>
      <c r="W23" s="23"/>
      <c r="X23" s="23"/>
      <c r="Y23" s="23"/>
      <c r="Z23" s="23"/>
      <c r="AA23" s="23"/>
      <c r="AB23" s="23"/>
    </row>
    <row r="24" spans="1:28" x14ac:dyDescent="0.25">
      <c r="T24" s="23"/>
      <c r="U24" s="23"/>
      <c r="V24" s="23"/>
      <c r="W24" s="23"/>
      <c r="X24" s="23"/>
      <c r="Y24" s="23"/>
      <c r="Z24" s="23"/>
      <c r="AA24" s="23"/>
      <c r="AB24" s="23"/>
    </row>
    <row r="25" spans="1:28" x14ac:dyDescent="0.25">
      <c r="T25" s="23"/>
      <c r="U25" s="23"/>
      <c r="V25" s="23"/>
      <c r="W25" s="23"/>
      <c r="X25" s="23"/>
      <c r="Y25" s="23"/>
      <c r="Z25" s="23"/>
      <c r="AA25" s="23"/>
      <c r="AB25" s="23"/>
    </row>
    <row r="26" spans="1:28" x14ac:dyDescent="0.25">
      <c r="T26" s="23"/>
      <c r="U26" s="23"/>
      <c r="V26" s="23"/>
      <c r="W26" s="23"/>
      <c r="X26" s="23"/>
      <c r="Y26" s="23"/>
      <c r="Z26" s="23"/>
      <c r="AA26" s="23"/>
      <c r="AB26" s="23"/>
    </row>
    <row r="27" spans="1:28" x14ac:dyDescent="0.25">
      <c r="T27" s="23"/>
      <c r="U27" s="23"/>
      <c r="V27" s="23"/>
      <c r="W27" s="23"/>
      <c r="X27" s="23"/>
      <c r="Y27" s="23"/>
      <c r="Z27" s="23"/>
      <c r="AA27" s="23"/>
      <c r="AB27" s="23"/>
    </row>
    <row r="28" spans="1:28" x14ac:dyDescent="0.25">
      <c r="T28" s="23"/>
      <c r="U28" s="23"/>
      <c r="V28" s="23"/>
      <c r="W28" s="23"/>
      <c r="X28" s="23"/>
      <c r="Y28" s="23"/>
      <c r="Z28" s="23"/>
      <c r="AA28" s="23"/>
      <c r="AB28" s="23"/>
    </row>
  </sheetData>
  <sortState ref="B36:C42">
    <sortCondition ref="C34"/>
  </sortState>
  <mergeCells count="26">
    <mergeCell ref="A2:S2"/>
    <mergeCell ref="A4:A6"/>
    <mergeCell ref="B4:B6"/>
    <mergeCell ref="C4:F4"/>
    <mergeCell ref="G4:J4"/>
    <mergeCell ref="K4:N4"/>
    <mergeCell ref="O4:R4"/>
    <mergeCell ref="S4:S6"/>
    <mergeCell ref="C5:C6"/>
    <mergeCell ref="D5:D6"/>
    <mergeCell ref="Q5:Q6"/>
    <mergeCell ref="R5:R6"/>
    <mergeCell ref="N5:N6"/>
    <mergeCell ref="O5:O6"/>
    <mergeCell ref="P5:P6"/>
    <mergeCell ref="L5:L6"/>
    <mergeCell ref="A14:B14"/>
    <mergeCell ref="A16:B16"/>
    <mergeCell ref="K5:K6"/>
    <mergeCell ref="M5:M6"/>
    <mergeCell ref="E5:E6"/>
    <mergeCell ref="F5:F6"/>
    <mergeCell ref="G5:G6"/>
    <mergeCell ref="H5:H6"/>
    <mergeCell ref="I5:I6"/>
    <mergeCell ref="J5:J6"/>
  </mergeCells>
  <conditionalFormatting sqref="T7:T1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opLeftCell="A10" workbookViewId="0">
      <selection activeCell="A28" sqref="A28"/>
    </sheetView>
  </sheetViews>
  <sheetFormatPr defaultRowHeight="15" x14ac:dyDescent="0.25"/>
  <sheetData>
    <row r="2" spans="1:2" ht="25.5" x14ac:dyDescent="0.25">
      <c r="A2" s="10" t="s">
        <v>13</v>
      </c>
      <c r="B2">
        <v>3</v>
      </c>
    </row>
    <row r="3" spans="1:2" ht="25.5" x14ac:dyDescent="0.25">
      <c r="A3" s="11" t="s">
        <v>16</v>
      </c>
      <c r="B3">
        <v>18</v>
      </c>
    </row>
    <row r="4" spans="1:2" x14ac:dyDescent="0.25">
      <c r="A4" s="11" t="s">
        <v>15</v>
      </c>
      <c r="B4">
        <v>27</v>
      </c>
    </row>
    <row r="5" spans="1:2" x14ac:dyDescent="0.25">
      <c r="A5" s="11" t="s">
        <v>18</v>
      </c>
      <c r="B5">
        <v>28</v>
      </c>
    </row>
    <row r="6" spans="1:2" x14ac:dyDescent="0.25">
      <c r="A6" s="11" t="s">
        <v>17</v>
      </c>
      <c r="B6">
        <v>34</v>
      </c>
    </row>
    <row r="16" spans="1:2" ht="25.5" x14ac:dyDescent="0.25">
      <c r="A16" s="8" t="s">
        <v>28</v>
      </c>
      <c r="B16">
        <v>2</v>
      </c>
    </row>
    <row r="17" spans="1:2" ht="25.5" x14ac:dyDescent="0.25">
      <c r="A17" s="8" t="s">
        <v>27</v>
      </c>
      <c r="B17">
        <v>9</v>
      </c>
    </row>
    <row r="18" spans="1:2" ht="25.5" x14ac:dyDescent="0.25">
      <c r="A18" s="8" t="s">
        <v>22</v>
      </c>
      <c r="B18">
        <v>17</v>
      </c>
    </row>
    <row r="19" spans="1:2" x14ac:dyDescent="0.25">
      <c r="A19" s="8" t="s">
        <v>25</v>
      </c>
      <c r="B19">
        <v>19</v>
      </c>
    </row>
    <row r="20" spans="1:2" x14ac:dyDescent="0.25">
      <c r="A20" s="8" t="s">
        <v>26</v>
      </c>
      <c r="B20">
        <v>28</v>
      </c>
    </row>
    <row r="21" spans="1:2" ht="25.5" x14ac:dyDescent="0.25">
      <c r="A21" s="7" t="s">
        <v>21</v>
      </c>
      <c r="B21">
        <v>32</v>
      </c>
    </row>
    <row r="22" spans="1:2" ht="25.5" x14ac:dyDescent="0.25">
      <c r="A22" s="8" t="s">
        <v>24</v>
      </c>
      <c r="B22">
        <v>42</v>
      </c>
    </row>
    <row r="23" spans="1:2" x14ac:dyDescent="0.25">
      <c r="A23" s="9" t="s">
        <v>23</v>
      </c>
      <c r="B23">
        <v>50</v>
      </c>
    </row>
    <row r="28" spans="1:2" x14ac:dyDescent="0.25">
      <c r="A28" t="s">
        <v>29</v>
      </c>
      <c r="B28" s="12">
        <v>0.08</v>
      </c>
    </row>
    <row r="29" spans="1:2" x14ac:dyDescent="0.25">
      <c r="A29" t="s">
        <v>30</v>
      </c>
      <c r="B29" s="12">
        <v>0.37</v>
      </c>
    </row>
    <row r="30" spans="1:2" x14ac:dyDescent="0.25">
      <c r="A30" t="s">
        <v>31</v>
      </c>
      <c r="B30" s="12">
        <v>0.55000000000000004</v>
      </c>
    </row>
    <row r="33" spans="1:5" x14ac:dyDescent="0.25">
      <c r="A33" t="s">
        <v>29</v>
      </c>
      <c r="B33" s="12">
        <v>0.13</v>
      </c>
    </row>
    <row r="34" spans="1:5" x14ac:dyDescent="0.25">
      <c r="A34" t="s">
        <v>30</v>
      </c>
      <c r="B34" s="12">
        <v>0.31</v>
      </c>
    </row>
    <row r="35" spans="1:5" x14ac:dyDescent="0.25">
      <c r="A35" t="s">
        <v>31</v>
      </c>
      <c r="B35" s="12">
        <v>0.56000000000000005</v>
      </c>
    </row>
    <row r="39" spans="1:5" x14ac:dyDescent="0.25">
      <c r="B39" s="12"/>
    </row>
    <row r="45" spans="1:5" x14ac:dyDescent="0.25">
      <c r="E45">
        <f>13+31+56</f>
        <v>100</v>
      </c>
    </row>
  </sheetData>
  <sortState ref="A16:B23">
    <sortCondition ref="B16:B2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2024-10-21T06:45:25Z</cp:lastPrinted>
  <dcterms:created xsi:type="dcterms:W3CDTF">2014-01-10T06:50:17Z</dcterms:created>
  <dcterms:modified xsi:type="dcterms:W3CDTF">2024-11-08T06:21:47Z</dcterms:modified>
  <cp:category/>
  <cp:contentStatus/>
</cp:coreProperties>
</file>