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735" windowWidth="18195" windowHeight="1116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P11" i="1" l="1"/>
  <c r="E13" i="1"/>
  <c r="C13" i="1"/>
  <c r="G13" i="1" l="1"/>
  <c r="F32" i="3" l="1"/>
  <c r="B33" i="3" l="1"/>
  <c r="B34" i="3" s="1"/>
  <c r="I15" i="2" l="1"/>
  <c r="I17" i="2" s="1"/>
  <c r="G15" i="2"/>
  <c r="G17" i="2" s="1"/>
  <c r="E15" i="2"/>
  <c r="E17" i="2" s="1"/>
  <c r="C15" i="2"/>
  <c r="C17" i="2" s="1"/>
  <c r="I13" i="1" l="1"/>
</calcChain>
</file>

<file path=xl/sharedStrings.xml><?xml version="1.0" encoding="utf-8"?>
<sst xmlns="http://schemas.openxmlformats.org/spreadsheetml/2006/main" count="94" uniqueCount="45">
  <si>
    <t>2.1. VILNIAUS APSKRITIES SAVIVALDYBIŲ VIEŠŲJŲ BIBLIOTEKŲ</t>
  </si>
  <si>
    <t>Eil. Nr.</t>
  </si>
  <si>
    <t>Savivaldybių viešosios bibliotekos</t>
  </si>
  <si>
    <t>Iš viso</t>
  </si>
  <si>
    <t>VB</t>
  </si>
  <si>
    <t>Miesto filialuose</t>
  </si>
  <si>
    <t>Kaimo filialuose</t>
  </si>
  <si>
    <t>Fiz. vnt.</t>
  </si>
  <si>
    <t>Pavad.</t>
  </si>
  <si>
    <t>Elektrėnai</t>
  </si>
  <si>
    <t>Šalčininkai</t>
  </si>
  <si>
    <t>Širvintos</t>
  </si>
  <si>
    <t>Švenčionys</t>
  </si>
  <si>
    <t>Trakai</t>
  </si>
  <si>
    <t>Ukmergė</t>
  </si>
  <si>
    <t>Iš viso:</t>
  </si>
  <si>
    <t>Vilniaus m.</t>
  </si>
  <si>
    <t>2.1. ALYTAUS APSKRITIES SAVIVALDYBIŲ VIEŠŲJŲ BIBLIOTEKŲ</t>
  </si>
  <si>
    <t>Alytaus m.</t>
  </si>
  <si>
    <t>Alytaus r.</t>
  </si>
  <si>
    <t>Druskininkai</t>
  </si>
  <si>
    <t>Lazdijai</t>
  </si>
  <si>
    <t>Varėna</t>
  </si>
  <si>
    <t>Vilniaus r.</t>
  </si>
  <si>
    <t>x</t>
  </si>
  <si>
    <t>MF</t>
  </si>
  <si>
    <t>KM</t>
  </si>
  <si>
    <t>539 tūkst; 48%</t>
  </si>
  <si>
    <t>441 tūkst; 39%</t>
  </si>
  <si>
    <t>154 tūkst; 14%</t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</si>
  <si>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</t>
    </r>
  </si>
  <si>
    <t xml:space="preserve"> </t>
  </si>
  <si>
    <t>DOKUMENTŲ FONDO BŪKLĖ 2019 M.</t>
  </si>
  <si>
    <t>45203*</t>
  </si>
  <si>
    <t>Fondo dydis 2019 12 31</t>
  </si>
  <si>
    <t>41498*</t>
  </si>
  <si>
    <t>68433*</t>
  </si>
  <si>
    <t>27162*</t>
  </si>
  <si>
    <t>27085*</t>
  </si>
  <si>
    <t>27404*</t>
  </si>
  <si>
    <t>61243*</t>
  </si>
  <si>
    <t>18186*</t>
  </si>
  <si>
    <t>11184*</t>
  </si>
  <si>
    <t>9120*</t>
  </si>
  <si>
    <t>38283*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</si>
</sst>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0"/>
      <color theme="0"/>
      <name val="Arial"/>
      <family val="2"/>
    </font>
    <font>
      <sz val="11"/>
      <color theme="5" tint="-0.249977111117893"/>
      <name val="Arial"/>
      <family val="2"/>
      <charset val="186"/>
    </font>
    <font>
      <sz val="11"/>
      <color rgb="FF8D111A"/>
      <name val="Calibri"/>
      <family val="2"/>
      <charset val="186"/>
      <scheme val="minor"/>
    </font>
    <font>
      <sz val="10"/>
      <color rgb="FF8D111A"/>
      <name val="Arial"/>
      <family val="2"/>
    </font>
    <font>
      <sz val="11"/>
      <color rgb="FF8D111A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sz val="1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b/>
      <sz val="10"/>
      <color theme="0"/>
      <name val="Arial"/>
      <family val="2"/>
      <charset val="186"/>
    </font>
    <font>
      <sz val="11"/>
      <color rgb="FFFFFFFF"/>
      <name val="Calibri"/>
      <family val="2"/>
      <charset val="186"/>
      <scheme val="minor"/>
    </font>
    <font>
      <sz val="10"/>
      <color rgb="FFFFFFFF"/>
      <name val="Arial"/>
      <family val="2"/>
      <charset val="186"/>
    </font>
    <font>
      <b/>
      <sz val="10"/>
      <color rgb="FFFFFFFF"/>
      <name val="Arial"/>
      <family val="2"/>
      <charset val="186"/>
    </font>
    <font>
      <sz val="10"/>
      <color theme="5" tint="-0.249977111117893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2E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99">
    <xf numFmtId="0" fontId="0" fillId="0" borderId="0" xfId="0"/>
    <xf numFmtId="0" fontId="1" fillId="2" borderId="0" xfId="0" applyFont="1" applyFill="1"/>
    <xf numFmtId="0" fontId="1" fillId="0" borderId="0" xfId="0" applyFont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Border="1" applyAlignment="1">
      <alignment horizontal="center"/>
    </xf>
    <xf numFmtId="0" fontId="6" fillId="2" borderId="0" xfId="0" applyFont="1" applyFill="1"/>
    <xf numFmtId="0" fontId="0" fillId="2" borderId="0" xfId="0" applyFill="1"/>
    <xf numFmtId="0" fontId="7" fillId="2" borderId="0" xfId="0" applyFont="1" applyFill="1"/>
    <xf numFmtId="0" fontId="8" fillId="2" borderId="0" xfId="0" applyFont="1" applyFill="1"/>
    <xf numFmtId="0" fontId="6" fillId="0" borderId="0" xfId="0" applyFont="1" applyFill="1"/>
    <xf numFmtId="0" fontId="8" fillId="0" borderId="0" xfId="0" applyFont="1" applyFill="1"/>
    <xf numFmtId="0" fontId="11" fillId="2" borderId="0" xfId="0" applyFont="1" applyFill="1"/>
    <xf numFmtId="9" fontId="0" fillId="0" borderId="0" xfId="0" applyNumberFormat="1"/>
    <xf numFmtId="165" fontId="0" fillId="0" borderId="0" xfId="1" applyNumberFormat="1" applyFont="1"/>
    <xf numFmtId="9" fontId="10" fillId="2" borderId="4" xfId="0" applyNumberFormat="1" applyFont="1" applyFill="1" applyBorder="1" applyAlignment="1">
      <alignment horizontal="center"/>
    </xf>
    <xf numFmtId="9" fontId="9" fillId="2" borderId="4" xfId="0" applyNumberFormat="1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2" borderId="0" xfId="0" applyFont="1" applyFill="1"/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/>
    <xf numFmtId="0" fontId="16" fillId="2" borderId="0" xfId="0" applyFont="1" applyFill="1"/>
    <xf numFmtId="1" fontId="16" fillId="2" borderId="0" xfId="0" applyNumberFormat="1" applyFont="1" applyFill="1"/>
    <xf numFmtId="0" fontId="15" fillId="4" borderId="9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right"/>
    </xf>
    <xf numFmtId="0" fontId="19" fillId="2" borderId="0" xfId="0" applyFont="1" applyFill="1" applyBorder="1"/>
    <xf numFmtId="0" fontId="0" fillId="0" borderId="0" xfId="0" applyFill="1"/>
    <xf numFmtId="0" fontId="1" fillId="2" borderId="0" xfId="0" applyFont="1" applyFill="1" applyAlignment="1">
      <alignment wrapText="1"/>
    </xf>
    <xf numFmtId="0" fontId="14" fillId="2" borderId="0" xfId="0" applyFont="1" applyFill="1" applyAlignment="1"/>
    <xf numFmtId="0" fontId="9" fillId="2" borderId="0" xfId="0" applyFont="1" applyFill="1" applyAlignment="1">
      <alignment wrapText="1"/>
    </xf>
    <xf numFmtId="0" fontId="9" fillId="2" borderId="0" xfId="0" applyFont="1" applyFill="1"/>
    <xf numFmtId="1" fontId="5" fillId="2" borderId="0" xfId="0" applyNumberFormat="1" applyFont="1" applyFill="1"/>
    <xf numFmtId="0" fontId="13" fillId="3" borderId="6" xfId="0" applyFont="1" applyFill="1" applyBorder="1" applyAlignment="1">
      <alignment horizontal="center"/>
    </xf>
    <xf numFmtId="0" fontId="9" fillId="2" borderId="0" xfId="0" applyFont="1" applyFill="1" applyBorder="1"/>
    <xf numFmtId="0" fontId="10" fillId="0" borderId="0" xfId="0" applyFont="1" applyFill="1" applyBorder="1" applyAlignment="1">
      <alignment horizontal="center"/>
    </xf>
    <xf numFmtId="0" fontId="9" fillId="0" borderId="0" xfId="0" applyFont="1" applyFill="1"/>
    <xf numFmtId="0" fontId="20" fillId="2" borderId="0" xfId="0" applyFont="1" applyFill="1"/>
    <xf numFmtId="0" fontId="20" fillId="0" borderId="0" xfId="0" applyFont="1" applyFill="1" applyBorder="1"/>
    <xf numFmtId="0" fontId="1" fillId="2" borderId="0" xfId="0" applyFont="1" applyFill="1" applyBorder="1"/>
    <xf numFmtId="0" fontId="15" fillId="4" borderId="12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right"/>
    </xf>
    <xf numFmtId="0" fontId="14" fillId="3" borderId="7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vertical="top" wrapText="1"/>
    </xf>
    <xf numFmtId="0" fontId="14" fillId="3" borderId="7" xfId="0" applyFont="1" applyFill="1" applyBorder="1" applyAlignment="1">
      <alignment vertical="top" wrapText="1"/>
    </xf>
    <xf numFmtId="0" fontId="2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9" fontId="21" fillId="2" borderId="0" xfId="0" applyNumberFormat="1" applyFont="1" applyFill="1" applyBorder="1" applyAlignment="1">
      <alignment horizontal="center"/>
    </xf>
    <xf numFmtId="10" fontId="1" fillId="2" borderId="0" xfId="0" applyNumberFormat="1" applyFont="1" applyFill="1" applyBorder="1" applyAlignment="1">
      <alignment horizontal="center"/>
    </xf>
    <xf numFmtId="9" fontId="1" fillId="2" borderId="0" xfId="0" applyNumberFormat="1" applyFont="1" applyFill="1" applyBorder="1" applyAlignment="1">
      <alignment horizontal="center"/>
    </xf>
    <xf numFmtId="1" fontId="22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/>
    <xf numFmtId="0" fontId="13" fillId="3" borderId="6" xfId="0" applyFont="1" applyFill="1" applyBorder="1" applyAlignment="1">
      <alignment horizontal="center"/>
    </xf>
    <xf numFmtId="0" fontId="0" fillId="2" borderId="0" xfId="0" applyFill="1" applyBorder="1"/>
    <xf numFmtId="0" fontId="10" fillId="2" borderId="0" xfId="0" applyFont="1" applyFill="1" applyBorder="1" applyAlignment="1">
      <alignment horizontal="center"/>
    </xf>
    <xf numFmtId="0" fontId="23" fillId="2" borderId="0" xfId="0" applyFont="1" applyFill="1" applyBorder="1"/>
    <xf numFmtId="0" fontId="24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1" fontId="25" fillId="2" borderId="0" xfId="0" applyNumberFormat="1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1" fontId="15" fillId="4" borderId="6" xfId="0" applyNumberFormat="1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1" fontId="15" fillId="4" borderId="14" xfId="0" applyNumberFormat="1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0" fontId="26" fillId="3" borderId="21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1" fontId="15" fillId="4" borderId="11" xfId="0" applyNumberFormat="1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/>
    </xf>
    <xf numFmtId="0" fontId="13" fillId="3" borderId="15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right" vertical="top" wrapText="1"/>
    </xf>
    <xf numFmtId="0" fontId="16" fillId="4" borderId="8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2E5"/>
      <color rgb="FFFFF7EF"/>
      <color rgb="FFFFFFFF"/>
      <color rgb="FF8D11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fon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do pasiskirstymas padaliniuose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611111111111112E-2"/>
          <c:y val="0.25454250510352877"/>
          <c:w val="0.87777777777777788"/>
          <c:h val="0.644526100904053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414-40BD-AF0B-3836991F2C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414-40BD-AF0B-3836991F2C09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414-40BD-AF0B-3836991F2C09}"/>
              </c:ext>
            </c:extLst>
          </c:dPt>
          <c:dLbls>
            <c:dLbl>
              <c:idx val="0"/>
              <c:layout>
                <c:manualLayout>
                  <c:x val="-0.17484908136482941"/>
                  <c:y val="5.67362933799941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
VB</a:t>
                    </a:r>
                  </a:p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r>
                      <a:rPr lang="en-US" baseline="0"/>
                      <a:t>423 tūkst.
42,6 %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14-40BD-AF0B-3836991F2C09}"/>
                </c:ext>
              </c:extLst>
            </c:dLbl>
            <c:dLbl>
              <c:idx val="1"/>
              <c:layout>
                <c:manualLayout>
                  <c:x val="-6.3276684164479444E-2"/>
                  <c:y val="-0.2501851851851851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
Miesto fil.</a:t>
                    </a:r>
                  </a:p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r>
                      <a:rPr lang="en-US" baseline="0"/>
                      <a:t>144 tūkst.
14,4 %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414-40BD-AF0B-3836991F2C09}"/>
                </c:ext>
              </c:extLst>
            </c:dLbl>
            <c:dLbl>
              <c:idx val="2"/>
              <c:layout>
                <c:manualLayout>
                  <c:x val="0.24510564304461943"/>
                  <c:y val="3.6459609215514728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
Kaimo fil.</a:t>
                    </a:r>
                  </a:p>
                  <a:p>
                    <a:r>
                      <a:rPr lang="en-US" baseline="0"/>
                      <a:t>445 tūkst.
43,0 %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14-40BD-AF0B-3836991F2C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(Alytaus!$E$6,Alytaus!$G$6,Alytaus!$I$6)</c:f>
              <c:strCache>
                <c:ptCount val="3"/>
                <c:pt idx="0">
                  <c:v>VB</c:v>
                </c:pt>
                <c:pt idx="1">
                  <c:v>Miesto filialuose</c:v>
                </c:pt>
                <c:pt idx="2">
                  <c:v>Kaimo filialuose</c:v>
                </c:pt>
              </c:strCache>
            </c:strRef>
          </c:cat>
          <c:val>
            <c:numRef>
              <c:f>(Alytaus!$E$13,Alytaus!$G$13,Alytaus!$I$13)</c:f>
              <c:numCache>
                <c:formatCode>General</c:formatCode>
                <c:ptCount val="3"/>
                <c:pt idx="0">
                  <c:v>423509</c:v>
                </c:pt>
                <c:pt idx="1">
                  <c:v>142828</c:v>
                </c:pt>
                <c:pt idx="2">
                  <c:v>428132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14-40BD-AF0B-3836991F2C0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fon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do pasiskirstymas padaliniuose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7222222222222221E-2"/>
          <c:y val="0.25917213473315837"/>
          <c:w val="0.90833333333333344"/>
          <c:h val="0.6676742490522017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E9E-415B-BB42-93977B4D8F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E9E-415B-BB42-93977B4D8F06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E9E-415B-BB42-93977B4D8F06}"/>
              </c:ext>
            </c:extLst>
          </c:dPt>
          <c:dLbls>
            <c:dLbl>
              <c:idx val="0"/>
              <c:layout>
                <c:manualLayout>
                  <c:x val="-0.1836327646544183"/>
                  <c:y val="0.115291994750656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VB</a:t>
                    </a:r>
                  </a:p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r>
                      <a:rPr lang="en-US" baseline="0"/>
                      <a:t>418 tūkst.
22,5 %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9E-415B-BB42-93977B4D8F06}"/>
                </c:ext>
              </c:extLst>
            </c:dLbl>
            <c:dLbl>
              <c:idx val="1"/>
              <c:layout>
                <c:manualLayout>
                  <c:x val="-0.23480052493438319"/>
                  <c:y val="-0.248427748614756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Miesto fil.</a:t>
                    </a:r>
                  </a:p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r>
                      <a:rPr lang="en-US" baseline="0"/>
                      <a:t>555 tūkst.
29,9 %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9E-415B-BB42-93977B4D8F06}"/>
                </c:ext>
              </c:extLst>
            </c:dLbl>
            <c:dLbl>
              <c:idx val="2"/>
              <c:layout>
                <c:manualLayout>
                  <c:x val="0.23693613298337707"/>
                  <c:y val="4.7900991542723828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Kaimo fil.</a:t>
                    </a:r>
                  </a:p>
                  <a:p>
                    <a:r>
                      <a:rPr lang="en-US" baseline="0"/>
                      <a:t>882 tūkst.
47,6 %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E9E-415B-BB42-93977B4D8F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(Vilniaus!$E$6,Vilniaus!$G$6,Vilniaus!$I$6)</c:f>
              <c:strCache>
                <c:ptCount val="3"/>
                <c:pt idx="0">
                  <c:v>VB</c:v>
                </c:pt>
                <c:pt idx="1">
                  <c:v>Miesto filialuose</c:v>
                </c:pt>
                <c:pt idx="2">
                  <c:v>Kaimo filialuose</c:v>
                </c:pt>
              </c:strCache>
            </c:strRef>
          </c:cat>
          <c:val>
            <c:numRef>
              <c:f>(Vilniaus!$E$17,Vilniaus!$G$17,Vilniaus!$I$17)</c:f>
              <c:numCache>
                <c:formatCode>General</c:formatCode>
                <c:ptCount val="3"/>
                <c:pt idx="0">
                  <c:v>417944</c:v>
                </c:pt>
                <c:pt idx="1">
                  <c:v>555104</c:v>
                </c:pt>
                <c:pt idx="2">
                  <c:v>881581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9E-415B-BB42-93977B4D8F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apskrities bibliotek</a:t>
            </a:r>
            <a:r>
              <a:rPr lang="lt-LT" b="1">
                <a:solidFill>
                  <a:schemeClr val="tx1"/>
                </a:solidFill>
              </a:rPr>
              <a:t>ų dokumentų</a:t>
            </a:r>
            <a:r>
              <a:rPr lang="en-US" b="1">
                <a:solidFill>
                  <a:schemeClr val="tx1"/>
                </a:solidFill>
              </a:rPr>
              <a:t> fon</a:t>
            </a:r>
            <a:r>
              <a:rPr lang="lt-LT" b="1">
                <a:solidFill>
                  <a:schemeClr val="tx1"/>
                </a:solidFill>
              </a:rPr>
              <a:t>do pasiskirstymas padaliniuose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049305555555573E-2"/>
          <c:y val="0.25492407407407408"/>
          <c:w val="0.863527551942186"/>
          <c:h val="0.6346359649122805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36A-4B99-86EA-CFF5635FFF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36A-4B99-86EA-CFF5635FFF80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36A-4B99-86EA-CFF5635FFF80}"/>
              </c:ext>
            </c:extLst>
          </c:dPt>
          <c:dLbls>
            <c:dLbl>
              <c:idx val="0"/>
              <c:layout>
                <c:manualLayout>
                  <c:x val="-0.18724027777777777"/>
                  <c:y val="7.9090370370370366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VB;</a:t>
                    </a:r>
                  </a:p>
                  <a:p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441 tūkst;  39%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6A-4B99-86EA-CFF5635FFF80}"/>
                </c:ext>
              </c:extLst>
            </c:dLbl>
            <c:dLbl>
              <c:idx val="1"/>
              <c:layout>
                <c:manualLayout>
                  <c:x val="-0.13655578139114724"/>
                  <c:y val="-0.2312938596491228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Miesto</a:t>
                    </a:r>
                    <a:r>
                      <a:rPr lang="en-US" sz="1050" b="1" baseline="0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 fil.;</a:t>
                    </a:r>
                  </a:p>
                  <a:p>
                    <a:r>
                      <a:rPr lang="en-US" sz="1050" b="1" baseline="0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154 tūkst.</a:t>
                    </a:r>
                  </a:p>
                  <a:p>
                    <a:r>
                      <a:rPr lang="en-US" sz="1050" b="1" baseline="0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14%</a:t>
                    </a:r>
                    <a:endParaRPr lang="en-US" sz="1050" b="1">
                      <a:solidFill>
                        <a:schemeClr val="accent6">
                          <a:lumMod val="20000"/>
                          <a:lumOff val="80000"/>
                        </a:schemeClr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6A-4B99-86EA-CFF5635FFF80}"/>
                </c:ext>
              </c:extLst>
            </c:dLbl>
            <c:dLbl>
              <c:idx val="2"/>
              <c:layout>
                <c:manualLayout>
                  <c:x val="0.22814370078740157"/>
                  <c:y val="4.5972951297754444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Kaimo</a:t>
                    </a:r>
                    <a:r>
                      <a:rPr lang="en-US" sz="1050" b="1" baseline="0">
                        <a:solidFill>
                          <a:schemeClr val="tx1"/>
                        </a:solidFill>
                      </a:rPr>
                      <a:t> fil.;</a:t>
                    </a:r>
                    <a:endParaRPr lang="en-US" sz="1050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539 tūkst.;</a:t>
                    </a:r>
                  </a:p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48%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6A-4B99-86EA-CFF5635FFF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Lapas1!$A$13:$A$15</c:f>
              <c:strCache>
                <c:ptCount val="3"/>
                <c:pt idx="0">
                  <c:v>VB</c:v>
                </c:pt>
                <c:pt idx="1">
                  <c:v>MF</c:v>
                </c:pt>
                <c:pt idx="2">
                  <c:v>KM</c:v>
                </c:pt>
              </c:strCache>
            </c:strRef>
          </c:cat>
          <c:val>
            <c:numRef>
              <c:f>Lapas1!$B$13:$B$15</c:f>
              <c:numCache>
                <c:formatCode>_-* #,##0\ _€_-;\-* #,##0\ _€_-;_-* "-"??\ _€_-;_-@_-</c:formatCode>
                <c:ptCount val="3"/>
                <c:pt idx="0">
                  <c:v>441</c:v>
                </c:pt>
                <c:pt idx="1">
                  <c:v>154</c:v>
                </c:pt>
                <c:pt idx="2">
                  <c:v>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6A-4B99-86EA-CFF5635FFF8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dokumentų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fon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do pasiskirstymas padaliniuose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0704177602799649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809964726631393"/>
          <c:y val="0.2544415281423155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9EE-4C66-8917-0E4185E9BD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9EE-4C66-8917-0E4185E9BD52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9EE-4C66-8917-0E4185E9BD52}"/>
              </c:ext>
            </c:extLst>
          </c:dPt>
          <c:dLbls>
            <c:dLbl>
              <c:idx val="0"/>
              <c:layout>
                <c:manualLayout>
                  <c:x val="-0.21253749999999999"/>
                  <c:y val="0.1395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VB;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431 tūkst.;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F0644836-3A6C-4240-94D8-0F12829CFB6D}" type="VALUE">
                      <a:rPr lang="en-US" sz="1100">
                        <a:solidFill>
                          <a:schemeClr val="tx1"/>
                        </a:solidFill>
                      </a:rPr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281481481481483"/>
                      <c:h val="0.2418055555555555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9EE-4C66-8917-0E4185E9BD52}"/>
                </c:ext>
              </c:extLst>
            </c:dLbl>
            <c:dLbl>
              <c:idx val="1"/>
              <c:layout>
                <c:manualLayout>
                  <c:x val="-0.24906496062992128"/>
                  <c:y val="-0.2475255176436279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Miesto fil.;</a:t>
                    </a:r>
                  </a:p>
                  <a:p>
                    <a:r>
                      <a:rPr lang="en-US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703 tūkst.</a:t>
                    </a:r>
                  </a:p>
                  <a:p>
                    <a:fld id="{425CAC12-C76B-49A2-9DBC-5048C51BCB61}" type="VALUE">
                      <a:rPr lang="en-US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90833333333333"/>
                      <c:h val="0.251296296296296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9EE-4C66-8917-0E4185E9BD52}"/>
                </c:ext>
              </c:extLst>
            </c:dLbl>
            <c:dLbl>
              <c:idx val="2"/>
              <c:layout>
                <c:manualLayout>
                  <c:x val="0.25030213844797178"/>
                  <c:y val="7.544874599008455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 i="0" u="none" strike="noStrike" baseline="0">
                        <a:effectLst/>
                      </a:rPr>
                      <a:t>Kaimo fil.;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r>
                      <a:rPr lang="en-US" sz="1050" b="1" i="0" u="none" strike="noStrike" baseline="0">
                        <a:effectLst/>
                      </a:rPr>
                      <a:t>938 tūkst.;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5D9F7C3C-C3CE-479A-A103-B454C2B636B5}" type="VALUE">
                      <a:rPr lang="en-US" sz="1100" b="1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94268077601407"/>
                      <c:h val="0.3253703703703703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9EE-4C66-8917-0E4185E9BD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Lapas1!$A$17:$A$19</c:f>
              <c:strCache>
                <c:ptCount val="3"/>
                <c:pt idx="0">
                  <c:v>VB</c:v>
                </c:pt>
                <c:pt idx="1">
                  <c:v>MF</c:v>
                </c:pt>
                <c:pt idx="2">
                  <c:v>KM</c:v>
                </c:pt>
              </c:strCache>
            </c:strRef>
          </c:cat>
          <c:val>
            <c:numRef>
              <c:f>Lapas1!$B$17:$B$19</c:f>
              <c:numCache>
                <c:formatCode>0%</c:formatCode>
                <c:ptCount val="3"/>
                <c:pt idx="0">
                  <c:v>0.21</c:v>
                </c:pt>
                <c:pt idx="1">
                  <c:v>0.34</c:v>
                </c:pt>
                <c:pt idx="2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EE-4C66-8917-0E4185E9BD5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43963</xdr:colOff>
      <xdr:row>14</xdr:row>
      <xdr:rowOff>64478</xdr:rowOff>
    </xdr:from>
    <xdr:to>
      <xdr:col>8</xdr:col>
      <xdr:colOff>1</xdr:colOff>
      <xdr:row>28</xdr:row>
      <xdr:rowOff>140678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27780</xdr:colOff>
      <xdr:row>17</xdr:row>
      <xdr:rowOff>188119</xdr:rowOff>
    </xdr:from>
    <xdr:to>
      <xdr:col>7</xdr:col>
      <xdr:colOff>575467</xdr:colOff>
      <xdr:row>32</xdr:row>
      <xdr:rowOff>73819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52387</xdr:rowOff>
    </xdr:from>
    <xdr:to>
      <xdr:col>11</xdr:col>
      <xdr:colOff>109950</xdr:colOff>
      <xdr:row>14</xdr:row>
      <xdr:rowOff>85387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85725</xdr:colOff>
      <xdr:row>15</xdr:row>
      <xdr:rowOff>42862</xdr:rowOff>
    </xdr:from>
    <xdr:to>
      <xdr:col>11</xdr:col>
      <xdr:colOff>138525</xdr:colOff>
      <xdr:row>29</xdr:row>
      <xdr:rowOff>75862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15"/>
  <sheetViews>
    <sheetView showGridLines="0" tabSelected="1" zoomScale="130" zoomScaleNormal="130" workbookViewId="0">
      <selection activeCell="B5" sqref="B5:B7"/>
    </sheetView>
  </sheetViews>
  <sheetFormatPr defaultColWidth="8.85546875" defaultRowHeight="15" x14ac:dyDescent="0.25"/>
  <cols>
    <col min="1" max="1" width="4.7109375" style="7" customWidth="1"/>
    <col min="2" max="2" width="11.140625" style="7" customWidth="1"/>
    <col min="3" max="16384" width="8.85546875" style="7"/>
  </cols>
  <sheetData>
    <row r="1" spans="1:17" ht="8.25" customHeight="1" x14ac:dyDescent="0.25"/>
    <row r="2" spans="1:17" x14ac:dyDescent="0.25">
      <c r="A2" s="73" t="s">
        <v>17</v>
      </c>
      <c r="B2" s="74"/>
      <c r="C2" s="74"/>
      <c r="D2" s="74"/>
      <c r="E2" s="74"/>
      <c r="F2" s="74"/>
      <c r="G2" s="74"/>
      <c r="H2" s="74"/>
      <c r="I2" s="74"/>
      <c r="J2" s="74"/>
      <c r="K2" s="6"/>
      <c r="L2" s="6"/>
    </row>
    <row r="3" spans="1:17" x14ac:dyDescent="0.25">
      <c r="A3" s="75" t="s">
        <v>32</v>
      </c>
      <c r="B3" s="76"/>
      <c r="C3" s="76"/>
      <c r="D3" s="76"/>
      <c r="E3" s="76"/>
      <c r="F3" s="76"/>
      <c r="G3" s="76"/>
      <c r="H3" s="76"/>
      <c r="I3" s="76"/>
      <c r="J3" s="76"/>
      <c r="K3" s="8"/>
      <c r="L3" s="6"/>
    </row>
    <row r="4" spans="1:17" ht="21.75" customHeight="1" thickBot="1" x14ac:dyDescent="0.3">
      <c r="A4" s="10"/>
      <c r="B4" s="11"/>
      <c r="C4" s="11"/>
      <c r="D4" s="11"/>
      <c r="E4" s="11"/>
      <c r="F4" s="11"/>
      <c r="G4" s="9"/>
      <c r="H4" s="9"/>
      <c r="I4" s="9"/>
      <c r="J4" s="9"/>
      <c r="K4" s="6"/>
      <c r="L4" s="6"/>
      <c r="N4" s="53"/>
    </row>
    <row r="5" spans="1:17" x14ac:dyDescent="0.25">
      <c r="A5" s="77" t="s">
        <v>1</v>
      </c>
      <c r="B5" s="80" t="s">
        <v>2</v>
      </c>
      <c r="C5" s="83" t="s">
        <v>34</v>
      </c>
      <c r="D5" s="84"/>
      <c r="E5" s="84"/>
      <c r="F5" s="84"/>
      <c r="G5" s="84"/>
      <c r="H5" s="84"/>
      <c r="I5" s="84"/>
      <c r="J5" s="85"/>
      <c r="K5" s="33"/>
      <c r="L5" s="30"/>
      <c r="M5" s="30"/>
      <c r="N5" s="54"/>
      <c r="O5" s="55"/>
      <c r="P5" s="55"/>
    </row>
    <row r="6" spans="1:17" x14ac:dyDescent="0.25">
      <c r="A6" s="78"/>
      <c r="B6" s="81"/>
      <c r="C6" s="86" t="s">
        <v>3</v>
      </c>
      <c r="D6" s="86"/>
      <c r="E6" s="86" t="s">
        <v>4</v>
      </c>
      <c r="F6" s="86"/>
      <c r="G6" s="86" t="s">
        <v>5</v>
      </c>
      <c r="H6" s="86"/>
      <c r="I6" s="86" t="s">
        <v>6</v>
      </c>
      <c r="J6" s="87"/>
      <c r="K6" s="55"/>
      <c r="L6" s="55"/>
      <c r="M6" s="55"/>
      <c r="N6" s="54"/>
      <c r="O6" s="55"/>
      <c r="P6" s="56">
        <v>45293</v>
      </c>
      <c r="Q6" s="30"/>
    </row>
    <row r="7" spans="1:17" x14ac:dyDescent="0.25">
      <c r="A7" s="79"/>
      <c r="B7" s="82"/>
      <c r="C7" s="52" t="s">
        <v>7</v>
      </c>
      <c r="D7" s="52" t="s">
        <v>8</v>
      </c>
      <c r="E7" s="52" t="s">
        <v>7</v>
      </c>
      <c r="F7" s="52" t="s">
        <v>8</v>
      </c>
      <c r="G7" s="52" t="s">
        <v>7</v>
      </c>
      <c r="H7" s="52" t="s">
        <v>8</v>
      </c>
      <c r="I7" s="52" t="s">
        <v>7</v>
      </c>
      <c r="J7" s="59" t="s">
        <v>8</v>
      </c>
      <c r="K7" s="55"/>
      <c r="L7" s="55"/>
      <c r="M7" s="56"/>
      <c r="N7" s="54"/>
      <c r="O7" s="55"/>
      <c r="P7" s="56">
        <v>28288</v>
      </c>
      <c r="Q7" s="30"/>
    </row>
    <row r="8" spans="1:17" x14ac:dyDescent="0.25">
      <c r="A8" s="60">
        <v>1</v>
      </c>
      <c r="B8" s="42" t="s">
        <v>18</v>
      </c>
      <c r="C8" s="65">
        <v>151444</v>
      </c>
      <c r="D8" s="65">
        <v>53741</v>
      </c>
      <c r="E8" s="65">
        <v>89090</v>
      </c>
      <c r="F8" s="65">
        <v>45293</v>
      </c>
      <c r="G8" s="65">
        <v>62354</v>
      </c>
      <c r="H8" s="65">
        <v>12385</v>
      </c>
      <c r="I8" s="65" t="s">
        <v>24</v>
      </c>
      <c r="J8" s="66" t="s">
        <v>24</v>
      </c>
      <c r="K8" s="56"/>
      <c r="L8" s="56">
        <v>53741</v>
      </c>
      <c r="M8" s="56"/>
      <c r="N8" s="54"/>
      <c r="O8" s="55"/>
      <c r="P8" s="56">
        <v>42966</v>
      </c>
      <c r="Q8" s="30"/>
    </row>
    <row r="9" spans="1:17" x14ac:dyDescent="0.25">
      <c r="A9" s="60">
        <v>2</v>
      </c>
      <c r="B9" s="43" t="s">
        <v>19</v>
      </c>
      <c r="C9" s="67">
        <v>329973</v>
      </c>
      <c r="D9" s="65">
        <v>29529</v>
      </c>
      <c r="E9" s="65">
        <v>93637</v>
      </c>
      <c r="F9" s="65">
        <v>28288</v>
      </c>
      <c r="G9" s="65">
        <v>42542</v>
      </c>
      <c r="H9" s="65">
        <v>18011</v>
      </c>
      <c r="I9" s="65">
        <v>193794</v>
      </c>
      <c r="J9" s="66">
        <v>8187</v>
      </c>
      <c r="K9" s="57"/>
      <c r="L9" s="56">
        <v>29529</v>
      </c>
      <c r="M9" s="56"/>
      <c r="N9" s="54"/>
      <c r="O9" s="55"/>
      <c r="P9" s="56">
        <v>33987</v>
      </c>
      <c r="Q9" s="30"/>
    </row>
    <row r="10" spans="1:17" s="26" customFormat="1" x14ac:dyDescent="0.25">
      <c r="A10" s="60">
        <v>3</v>
      </c>
      <c r="B10" s="43" t="s">
        <v>20</v>
      </c>
      <c r="C10" s="65">
        <v>165560</v>
      </c>
      <c r="D10" s="65">
        <v>67877</v>
      </c>
      <c r="E10" s="65">
        <v>119653</v>
      </c>
      <c r="F10" s="65">
        <v>42966</v>
      </c>
      <c r="G10" s="65">
        <v>21284</v>
      </c>
      <c r="H10" s="65">
        <v>9398</v>
      </c>
      <c r="I10" s="65">
        <v>24623</v>
      </c>
      <c r="J10" s="66">
        <v>16493</v>
      </c>
      <c r="K10" s="57"/>
      <c r="L10" s="56">
        <v>67877</v>
      </c>
      <c r="M10" s="56"/>
      <c r="N10" s="33"/>
      <c r="O10" s="55"/>
      <c r="P10" s="56">
        <v>42967</v>
      </c>
      <c r="Q10" s="35"/>
    </row>
    <row r="11" spans="1:17" x14ac:dyDescent="0.25">
      <c r="A11" s="60">
        <v>4</v>
      </c>
      <c r="B11" s="43" t="s">
        <v>21</v>
      </c>
      <c r="C11" s="65">
        <v>176546</v>
      </c>
      <c r="D11" s="65">
        <v>31903</v>
      </c>
      <c r="E11" s="65">
        <v>58892</v>
      </c>
      <c r="F11" s="65">
        <v>31903</v>
      </c>
      <c r="G11" s="65">
        <v>16648</v>
      </c>
      <c r="H11" s="65">
        <v>4940</v>
      </c>
      <c r="I11" s="65">
        <v>101006</v>
      </c>
      <c r="J11" s="66">
        <v>5313</v>
      </c>
      <c r="K11" s="57"/>
      <c r="L11" s="56">
        <v>31903</v>
      </c>
      <c r="M11" s="55"/>
      <c r="N11" s="33"/>
      <c r="O11" s="55"/>
      <c r="P11" s="55">
        <f>SUM(P6:P10)/5</f>
        <v>38700.199999999997</v>
      </c>
      <c r="Q11" s="30"/>
    </row>
    <row r="12" spans="1:17" ht="15.75" thickBot="1" x14ac:dyDescent="0.3">
      <c r="A12" s="60">
        <v>5</v>
      </c>
      <c r="B12" s="43" t="s">
        <v>22</v>
      </c>
      <c r="C12" s="65">
        <v>170946</v>
      </c>
      <c r="D12" s="65">
        <v>42967</v>
      </c>
      <c r="E12" s="65">
        <v>62237</v>
      </c>
      <c r="F12" s="65">
        <v>42967</v>
      </c>
      <c r="G12" s="65" t="s">
        <v>24</v>
      </c>
      <c r="H12" s="65" t="s">
        <v>24</v>
      </c>
      <c r="I12" s="65">
        <v>108709</v>
      </c>
      <c r="J12" s="66">
        <v>6487</v>
      </c>
      <c r="K12" s="57"/>
      <c r="L12" s="56">
        <v>42967</v>
      </c>
      <c r="M12" s="55"/>
      <c r="N12" s="33"/>
      <c r="O12" s="30"/>
      <c r="P12" s="30"/>
      <c r="Q12" s="30"/>
    </row>
    <row r="13" spans="1:17" ht="15.75" thickBot="1" x14ac:dyDescent="0.3">
      <c r="A13" s="23"/>
      <c r="B13" s="24" t="s">
        <v>15</v>
      </c>
      <c r="C13" s="68">
        <f>SUM(C8:C12)</f>
        <v>994469</v>
      </c>
      <c r="D13" s="69" t="s">
        <v>33</v>
      </c>
      <c r="E13" s="68">
        <f>SUM(E8:E12)</f>
        <v>423509</v>
      </c>
      <c r="F13" s="69" t="s">
        <v>44</v>
      </c>
      <c r="G13" s="68">
        <f>SUM(G8:G12)</f>
        <v>142828</v>
      </c>
      <c r="H13" s="69" t="s">
        <v>42</v>
      </c>
      <c r="I13" s="68">
        <f>SUM(I9:I12)</f>
        <v>428132</v>
      </c>
      <c r="J13" s="69" t="s">
        <v>43</v>
      </c>
      <c r="K13" s="57"/>
      <c r="L13" s="58" t="s">
        <v>33</v>
      </c>
      <c r="M13" s="55"/>
      <c r="N13" s="33"/>
      <c r="O13" s="30"/>
      <c r="P13" s="30"/>
      <c r="Q13" s="30"/>
    </row>
    <row r="14" spans="1:17" s="12" customFormat="1" ht="12.75" x14ac:dyDescent="0.2">
      <c r="A14" s="18" t="s">
        <v>30</v>
      </c>
      <c r="B14" s="18"/>
      <c r="C14" s="19"/>
      <c r="D14" s="20"/>
      <c r="E14" s="20"/>
      <c r="F14" s="19"/>
      <c r="G14" s="18"/>
      <c r="H14" s="18"/>
      <c r="I14" s="18"/>
      <c r="J14" s="18"/>
      <c r="K14" s="36"/>
      <c r="L14" s="37"/>
      <c r="M14" s="34"/>
      <c r="N14" s="37"/>
      <c r="O14" s="36"/>
      <c r="P14" s="36"/>
      <c r="Q14" s="36"/>
    </row>
    <row r="15" spans="1:17" x14ac:dyDescent="0.25">
      <c r="A15" s="21"/>
      <c r="B15" s="21"/>
      <c r="C15" s="21"/>
      <c r="D15" s="22"/>
      <c r="E15" s="21"/>
      <c r="F15" s="22"/>
      <c r="G15" s="21"/>
      <c r="H15" s="22"/>
      <c r="I15" s="21"/>
      <c r="J15" s="21"/>
      <c r="K15" s="30"/>
      <c r="L15" s="30"/>
      <c r="M15" s="30"/>
      <c r="N15" s="30"/>
      <c r="O15" s="30"/>
      <c r="P15" s="30"/>
      <c r="Q15" s="30"/>
    </row>
  </sheetData>
  <mergeCells count="9">
    <mergeCell ref="A2:J2"/>
    <mergeCell ref="A3:J3"/>
    <mergeCell ref="A5:A7"/>
    <mergeCell ref="B5:B7"/>
    <mergeCell ref="C5:J5"/>
    <mergeCell ref="C6:D6"/>
    <mergeCell ref="E6:F6"/>
    <mergeCell ref="G6:H6"/>
    <mergeCell ref="I6:J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33"/>
  <sheetViews>
    <sheetView topLeftCell="A16" zoomScale="130" zoomScaleNormal="130" workbookViewId="0">
      <selection activeCell="C17" sqref="C17:D17"/>
    </sheetView>
  </sheetViews>
  <sheetFormatPr defaultColWidth="8.85546875" defaultRowHeight="15" x14ac:dyDescent="0.25"/>
  <cols>
    <col min="1" max="1" width="5" style="2" customWidth="1"/>
    <col min="2" max="2" width="10.5703125" style="2" customWidth="1"/>
    <col min="3" max="3" width="8.85546875" style="2"/>
    <col min="4" max="4" width="9.140625" style="2" bestFit="1" customWidth="1"/>
    <col min="5" max="5" width="8.85546875" style="2"/>
    <col min="6" max="6" width="9.140625" style="2" bestFit="1" customWidth="1"/>
    <col min="7" max="9" width="8.85546875" style="2"/>
    <col min="10" max="10" width="12.42578125" style="2" customWidth="1"/>
    <col min="11" max="11" width="10.7109375" style="2" bestFit="1" customWidth="1"/>
    <col min="12" max="15" width="8.85546875" style="2" customWidth="1"/>
    <col min="16" max="16" width="16.5703125" style="2" customWidth="1"/>
    <col min="17" max="16384" width="8.85546875" style="2"/>
  </cols>
  <sheetData>
    <row r="1" spans="1:24" ht="7.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 x14ac:dyDescent="0.25">
      <c r="A3" s="75" t="s">
        <v>32</v>
      </c>
      <c r="B3" s="76"/>
      <c r="C3" s="76"/>
      <c r="D3" s="76"/>
      <c r="E3" s="76"/>
      <c r="F3" s="76"/>
      <c r="G3" s="76"/>
      <c r="H3" s="76"/>
      <c r="I3" s="76"/>
      <c r="J3" s="7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90"/>
      <c r="B4" s="91"/>
      <c r="C4" s="91"/>
      <c r="D4" s="91"/>
      <c r="E4" s="91"/>
      <c r="F4" s="91"/>
      <c r="G4" s="91"/>
      <c r="H4" s="91"/>
      <c r="I4" s="91"/>
      <c r="J4" s="91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92" t="s">
        <v>1</v>
      </c>
      <c r="B5" s="95" t="s">
        <v>2</v>
      </c>
      <c r="C5" s="96" t="s">
        <v>34</v>
      </c>
      <c r="D5" s="97"/>
      <c r="E5" s="97"/>
      <c r="F5" s="97"/>
      <c r="G5" s="97"/>
      <c r="H5" s="97"/>
      <c r="I5" s="97"/>
      <c r="J5" s="98"/>
      <c r="K5" s="3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93"/>
      <c r="B6" s="81"/>
      <c r="C6" s="86" t="s">
        <v>3</v>
      </c>
      <c r="D6" s="86"/>
      <c r="E6" s="86" t="s">
        <v>4</v>
      </c>
      <c r="F6" s="86"/>
      <c r="G6" s="86" t="s">
        <v>5</v>
      </c>
      <c r="H6" s="86"/>
      <c r="I6" s="86" t="s">
        <v>6</v>
      </c>
      <c r="J6" s="86"/>
      <c r="K6" s="3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94"/>
      <c r="B7" s="82"/>
      <c r="C7" s="32" t="s">
        <v>7</v>
      </c>
      <c r="D7" s="32" t="s">
        <v>8</v>
      </c>
      <c r="E7" s="32" t="s">
        <v>7</v>
      </c>
      <c r="F7" s="32" t="s">
        <v>8</v>
      </c>
      <c r="G7" s="32" t="s">
        <v>7</v>
      </c>
      <c r="H7" s="32" t="s">
        <v>8</v>
      </c>
      <c r="I7" s="32" t="s">
        <v>7</v>
      </c>
      <c r="J7" s="32" t="s">
        <v>8</v>
      </c>
      <c r="K7" s="38"/>
      <c r="L7" s="38"/>
      <c r="M7" s="38"/>
      <c r="N7" s="38"/>
      <c r="O7" s="38"/>
      <c r="P7" s="30"/>
      <c r="Q7" s="1"/>
      <c r="R7" s="1"/>
      <c r="S7" s="1"/>
      <c r="T7" s="1"/>
      <c r="U7" s="1"/>
      <c r="V7" s="1"/>
      <c r="W7" s="1"/>
      <c r="X7" s="1"/>
    </row>
    <row r="8" spans="1:24" x14ac:dyDescent="0.25">
      <c r="A8" s="17">
        <v>1</v>
      </c>
      <c r="B8" s="42" t="s">
        <v>9</v>
      </c>
      <c r="C8" s="70">
        <v>170298</v>
      </c>
      <c r="D8" s="70">
        <v>33877</v>
      </c>
      <c r="E8" s="70">
        <v>57779</v>
      </c>
      <c r="F8" s="70">
        <v>33793</v>
      </c>
      <c r="G8" s="70">
        <v>29387</v>
      </c>
      <c r="H8" s="70">
        <v>17267</v>
      </c>
      <c r="I8" s="70">
        <v>83132</v>
      </c>
      <c r="J8" s="70">
        <v>16225</v>
      </c>
      <c r="K8" s="47"/>
      <c r="L8" s="45"/>
      <c r="M8" s="38"/>
      <c r="N8" s="38"/>
      <c r="O8" s="38"/>
      <c r="P8" s="30"/>
      <c r="Q8" s="1"/>
      <c r="R8" s="1"/>
      <c r="S8" s="1"/>
      <c r="T8" s="1"/>
      <c r="U8" s="1"/>
      <c r="V8" s="1"/>
      <c r="W8" s="1"/>
      <c r="X8" s="1"/>
    </row>
    <row r="9" spans="1:24" x14ac:dyDescent="0.25">
      <c r="A9" s="17">
        <v>2</v>
      </c>
      <c r="B9" s="43" t="s">
        <v>10</v>
      </c>
      <c r="C9" s="70">
        <v>225964</v>
      </c>
      <c r="D9" s="70">
        <v>79267</v>
      </c>
      <c r="E9" s="70">
        <v>38626</v>
      </c>
      <c r="F9" s="70">
        <v>17450</v>
      </c>
      <c r="G9" s="70">
        <v>33988</v>
      </c>
      <c r="H9" s="70">
        <v>26947</v>
      </c>
      <c r="I9" s="70">
        <v>153350</v>
      </c>
      <c r="J9" s="71">
        <v>34870</v>
      </c>
      <c r="K9" s="48"/>
      <c r="L9" s="45"/>
      <c r="M9" s="38"/>
      <c r="N9" s="38"/>
      <c r="O9" s="38"/>
      <c r="P9" s="30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17">
        <v>3</v>
      </c>
      <c r="B10" s="43" t="s">
        <v>11</v>
      </c>
      <c r="C10" s="70">
        <v>95970</v>
      </c>
      <c r="D10" s="70">
        <v>9226</v>
      </c>
      <c r="E10" s="70">
        <v>33505</v>
      </c>
      <c r="F10" s="70">
        <v>7761</v>
      </c>
      <c r="G10" s="70" t="s">
        <v>24</v>
      </c>
      <c r="H10" s="70" t="s">
        <v>24</v>
      </c>
      <c r="I10" s="70">
        <v>62465</v>
      </c>
      <c r="J10" s="70">
        <v>9126</v>
      </c>
      <c r="K10" s="49"/>
      <c r="L10" s="45"/>
      <c r="M10" s="38"/>
      <c r="N10" s="38"/>
      <c r="O10" s="38"/>
      <c r="P10" s="30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17">
        <v>4</v>
      </c>
      <c r="B11" s="43" t="s">
        <v>12</v>
      </c>
      <c r="C11" s="70">
        <v>176944</v>
      </c>
      <c r="D11" s="70">
        <v>50352</v>
      </c>
      <c r="E11" s="70">
        <v>43471</v>
      </c>
      <c r="F11" s="70">
        <v>37907</v>
      </c>
      <c r="G11" s="70">
        <v>56637</v>
      </c>
      <c r="H11" s="70">
        <v>41319</v>
      </c>
      <c r="I11" s="70">
        <v>76836</v>
      </c>
      <c r="J11" s="70">
        <v>37480</v>
      </c>
      <c r="K11" s="46"/>
      <c r="L11" s="45"/>
      <c r="M11" s="38"/>
      <c r="N11" s="38"/>
      <c r="O11" s="38"/>
      <c r="P11" s="30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17">
        <v>5</v>
      </c>
      <c r="B12" s="43" t="s">
        <v>13</v>
      </c>
      <c r="C12" s="70">
        <v>207044</v>
      </c>
      <c r="D12" s="70">
        <v>34365</v>
      </c>
      <c r="E12" s="70">
        <v>57627</v>
      </c>
      <c r="F12" s="70">
        <v>30248</v>
      </c>
      <c r="G12" s="70">
        <v>55942</v>
      </c>
      <c r="H12" s="70">
        <v>25833</v>
      </c>
      <c r="I12" s="70">
        <v>93475</v>
      </c>
      <c r="J12" s="70">
        <v>7374</v>
      </c>
      <c r="K12" s="46"/>
      <c r="L12" s="45"/>
      <c r="M12" s="38"/>
      <c r="N12" s="38"/>
      <c r="O12" s="38"/>
      <c r="P12" s="30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7">
        <v>6</v>
      </c>
      <c r="B13" s="43" t="s">
        <v>14</v>
      </c>
      <c r="C13" s="70">
        <v>187403</v>
      </c>
      <c r="D13" s="70">
        <v>38221</v>
      </c>
      <c r="E13" s="70">
        <v>66335</v>
      </c>
      <c r="F13" s="70">
        <v>38173</v>
      </c>
      <c r="G13" s="70" t="s">
        <v>24</v>
      </c>
      <c r="H13" s="70" t="s">
        <v>24</v>
      </c>
      <c r="I13" s="70">
        <v>121068</v>
      </c>
      <c r="J13" s="70">
        <v>6361</v>
      </c>
      <c r="K13" s="46"/>
      <c r="L13" s="45"/>
      <c r="M13" s="38"/>
      <c r="N13" s="38"/>
      <c r="O13" s="38"/>
      <c r="P13" s="30"/>
      <c r="Q13" s="1"/>
      <c r="R13" s="1"/>
      <c r="S13" s="1"/>
      <c r="T13" s="1"/>
      <c r="U13" s="1"/>
      <c r="V13" s="1"/>
      <c r="W13" s="1"/>
      <c r="X13" s="1"/>
    </row>
    <row r="14" spans="1:24" ht="15.75" customHeight="1" x14ac:dyDescent="0.25">
      <c r="A14" s="17">
        <v>7</v>
      </c>
      <c r="B14" s="43" t="s">
        <v>23</v>
      </c>
      <c r="C14" s="70">
        <v>356781</v>
      </c>
      <c r="D14" s="70">
        <v>45181</v>
      </c>
      <c r="E14" s="70">
        <v>36604</v>
      </c>
      <c r="F14" s="70">
        <v>24807</v>
      </c>
      <c r="G14" s="70">
        <v>28922</v>
      </c>
      <c r="H14" s="70">
        <v>25652</v>
      </c>
      <c r="I14" s="70">
        <v>291255</v>
      </c>
      <c r="J14" s="70">
        <v>15865</v>
      </c>
      <c r="K14" s="46"/>
      <c r="L14" s="45"/>
      <c r="M14" s="38"/>
      <c r="N14" s="38"/>
      <c r="O14" s="1"/>
      <c r="P14" s="30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88" t="s">
        <v>15</v>
      </c>
      <c r="B15" s="89"/>
      <c r="C15" s="61">
        <f>SUM(C8:C14)</f>
        <v>1420404</v>
      </c>
      <c r="D15" s="62" t="s">
        <v>35</v>
      </c>
      <c r="E15" s="61">
        <f>SUM(E8:E14)</f>
        <v>333947</v>
      </c>
      <c r="F15" s="62" t="s">
        <v>37</v>
      </c>
      <c r="G15" s="61">
        <f>SUM(G8:G14)</f>
        <v>204876</v>
      </c>
      <c r="H15" s="62" t="s">
        <v>39</v>
      </c>
      <c r="I15" s="61">
        <f>SUM(I8:I14)</f>
        <v>881581</v>
      </c>
      <c r="J15" s="62" t="s">
        <v>41</v>
      </c>
      <c r="K15" s="46"/>
      <c r="L15" s="50"/>
      <c r="M15" s="38"/>
      <c r="N15" s="38"/>
      <c r="O15" s="1"/>
      <c r="P15" s="30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41">
        <v>8</v>
      </c>
      <c r="B16" s="44" t="s">
        <v>16</v>
      </c>
      <c r="C16" s="72">
        <v>434225</v>
      </c>
      <c r="D16" s="72">
        <v>256982</v>
      </c>
      <c r="E16" s="72">
        <v>83997</v>
      </c>
      <c r="F16" s="72">
        <v>26543</v>
      </c>
      <c r="G16" s="72">
        <v>350228</v>
      </c>
      <c r="H16" s="72">
        <v>230439</v>
      </c>
      <c r="I16" s="72" t="s">
        <v>24</v>
      </c>
      <c r="J16" s="72" t="s">
        <v>24</v>
      </c>
      <c r="K16" s="46"/>
      <c r="L16" s="45"/>
      <c r="M16" s="38"/>
      <c r="N16" s="38"/>
      <c r="O16" s="1"/>
      <c r="P16" s="30"/>
      <c r="Q16" s="1"/>
      <c r="R16" s="1"/>
      <c r="S16" s="1"/>
      <c r="T16" s="1"/>
      <c r="U16" s="1"/>
      <c r="V16" s="1"/>
      <c r="W16" s="1"/>
      <c r="X16" s="1"/>
    </row>
    <row r="17" spans="1:24" ht="15.75" thickBot="1" x14ac:dyDescent="0.3">
      <c r="A17" s="39"/>
      <c r="B17" s="40" t="s">
        <v>15</v>
      </c>
      <c r="C17" s="63">
        <f>SUM(C15:C16)</f>
        <v>1854629</v>
      </c>
      <c r="D17" s="64" t="s">
        <v>36</v>
      </c>
      <c r="E17" s="63">
        <f>SUM(E15:E16)</f>
        <v>417944</v>
      </c>
      <c r="F17" s="64" t="s">
        <v>38</v>
      </c>
      <c r="G17" s="63">
        <f>SUM(G15:G16)</f>
        <v>555104</v>
      </c>
      <c r="H17" s="64" t="s">
        <v>40</v>
      </c>
      <c r="I17" s="63">
        <f>SUM(I15:I16)</f>
        <v>881581</v>
      </c>
      <c r="J17" s="64" t="s">
        <v>41</v>
      </c>
      <c r="K17" s="46"/>
      <c r="L17" s="51"/>
      <c r="M17" s="38"/>
      <c r="N17" s="38"/>
      <c r="O17" s="1"/>
      <c r="P17" s="30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8" t="s">
        <v>30</v>
      </c>
      <c r="B18" s="18"/>
      <c r="C18" s="19"/>
      <c r="D18" s="20"/>
      <c r="E18" s="25"/>
      <c r="F18" s="5"/>
      <c r="G18" s="4"/>
      <c r="H18" s="31"/>
      <c r="I18" s="4"/>
      <c r="J18" s="4"/>
      <c r="K18" s="33"/>
      <c r="L18" s="33"/>
      <c r="M18" s="33"/>
      <c r="N18" s="33"/>
      <c r="O18" s="30"/>
      <c r="P18" s="30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28"/>
      <c r="B19" s="27"/>
      <c r="C19" s="27"/>
      <c r="D19" s="29"/>
      <c r="E19" s="27"/>
      <c r="F19" s="30"/>
      <c r="G19" s="1"/>
      <c r="H19" s="30"/>
      <c r="I19" s="30"/>
      <c r="J19" s="30"/>
      <c r="K19" s="30"/>
      <c r="L19" s="30"/>
      <c r="M19" s="30"/>
      <c r="N19" s="30"/>
      <c r="O19" s="30"/>
      <c r="P19" s="30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1"/>
      <c r="C20" s="1"/>
      <c r="D20" s="1"/>
      <c r="E20" s="1"/>
      <c r="F20" s="1"/>
      <c r="G20" s="1"/>
      <c r="H20" s="1"/>
      <c r="I20" s="30"/>
      <c r="J20" s="30"/>
      <c r="K20" s="30"/>
      <c r="L20" s="30"/>
      <c r="M20" s="30"/>
      <c r="N20" s="30"/>
      <c r="O20" s="30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"/>
      <c r="C21" s="1"/>
      <c r="D21" s="1"/>
      <c r="E21" s="1"/>
      <c r="F21" s="1"/>
      <c r="G21" s="1"/>
      <c r="H21" s="1"/>
      <c r="I21" s="30"/>
      <c r="J21" s="30"/>
      <c r="K21" s="30"/>
      <c r="L21" s="30"/>
      <c r="M21" s="30"/>
      <c r="N21" s="30"/>
      <c r="O21" s="30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/>
      <c r="B22" s="1"/>
      <c r="C22" s="1"/>
      <c r="D22" s="1"/>
      <c r="E22" s="1"/>
      <c r="F22" s="1"/>
      <c r="G22" s="1"/>
      <c r="H22" s="1"/>
      <c r="I22" s="30"/>
      <c r="J22" s="30"/>
      <c r="K22" s="30"/>
      <c r="L22" s="30"/>
      <c r="M22" s="30"/>
      <c r="N22" s="30"/>
      <c r="O22" s="30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1"/>
      <c r="C23" s="1"/>
      <c r="D23" s="1"/>
      <c r="E23" s="1"/>
      <c r="F23" s="1"/>
      <c r="G23" s="1"/>
      <c r="H23" s="1"/>
      <c r="I23" s="30"/>
      <c r="J23" s="30"/>
      <c r="K23" s="30"/>
      <c r="L23" s="30"/>
      <c r="M23" s="30"/>
      <c r="N23" s="30"/>
      <c r="O23" s="30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1"/>
      <c r="C24" s="1"/>
      <c r="D24" s="1"/>
      <c r="E24" s="1"/>
      <c r="F24" s="1"/>
      <c r="G24" s="1"/>
      <c r="H24" s="1"/>
      <c r="I24" s="30"/>
      <c r="J24" s="30"/>
      <c r="K24" s="30"/>
      <c r="L24" s="30"/>
      <c r="M24" s="30"/>
      <c r="N24" s="30"/>
      <c r="O24" s="30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1"/>
      <c r="C25" s="1"/>
      <c r="D25" s="1"/>
      <c r="E25" s="1"/>
      <c r="F25" s="1"/>
      <c r="G25" s="1"/>
      <c r="H25" s="1"/>
      <c r="I25" s="30"/>
      <c r="J25" s="30"/>
      <c r="K25" s="30"/>
      <c r="L25" s="30"/>
      <c r="M25" s="30"/>
      <c r="N25" s="30"/>
      <c r="O25" s="30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B26" s="1"/>
      <c r="C26" s="1"/>
      <c r="D26" s="1"/>
      <c r="E26" s="1"/>
      <c r="F26" s="1"/>
      <c r="G26" s="1"/>
      <c r="H26" s="1"/>
      <c r="I26" s="30"/>
      <c r="J26" s="30"/>
      <c r="K26" s="30"/>
      <c r="L26" s="30"/>
      <c r="M26" s="30"/>
      <c r="N26" s="30"/>
      <c r="O26" s="30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/>
      <c r="B27" s="1"/>
      <c r="C27" s="1"/>
      <c r="D27" s="1"/>
      <c r="E27" s="1"/>
      <c r="F27" s="1"/>
      <c r="G27" s="1"/>
      <c r="H27" s="1"/>
      <c r="I27" s="30"/>
      <c r="J27" s="30"/>
      <c r="K27" s="30"/>
      <c r="L27" s="30"/>
      <c r="M27" s="30"/>
      <c r="N27" s="30"/>
      <c r="O27" s="30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1"/>
      <c r="B28" s="1"/>
      <c r="C28" s="1"/>
      <c r="D28" s="1"/>
      <c r="E28" s="1"/>
      <c r="F28" s="1"/>
      <c r="G28" s="1"/>
      <c r="H28" s="1"/>
      <c r="I28" s="30"/>
      <c r="J28" s="30"/>
      <c r="K28" s="30"/>
      <c r="L28" s="30"/>
      <c r="M28" s="30"/>
      <c r="N28" s="30"/>
      <c r="O28" s="30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1"/>
      <c r="B29" s="1"/>
      <c r="C29" s="1"/>
      <c r="D29" s="1"/>
      <c r="E29" s="1"/>
      <c r="F29" s="1"/>
      <c r="G29" s="1"/>
      <c r="H29" s="1"/>
      <c r="I29" s="30"/>
      <c r="J29" s="30"/>
      <c r="K29" s="30"/>
      <c r="L29" s="30"/>
      <c r="M29" s="30"/>
      <c r="N29" s="30"/>
      <c r="O29" s="30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/>
      <c r="B30" s="1"/>
      <c r="C30" s="1"/>
      <c r="D30" s="1"/>
      <c r="E30" s="1"/>
      <c r="F30" s="1"/>
      <c r="G30" s="1"/>
      <c r="H30" s="1"/>
      <c r="I30" s="30"/>
      <c r="J30" s="30"/>
      <c r="K30" s="30"/>
      <c r="L30" s="30"/>
      <c r="M30" s="30"/>
      <c r="N30" s="30"/>
      <c r="O30" s="30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A31" s="1"/>
      <c r="B31" s="1"/>
      <c r="C31" s="1"/>
      <c r="D31" s="1"/>
      <c r="E31" s="1"/>
      <c r="F31" s="1"/>
      <c r="G31" s="1"/>
      <c r="H31" s="1"/>
      <c r="I31" s="30"/>
      <c r="J31" s="30"/>
      <c r="K31" s="30"/>
      <c r="L31" s="30"/>
      <c r="M31" s="30"/>
      <c r="N31" s="30"/>
      <c r="O31" s="30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1"/>
      <c r="B32" s="1"/>
      <c r="C32" s="1"/>
      <c r="D32" s="1"/>
      <c r="E32" s="1"/>
      <c r="F32" s="1"/>
      <c r="G32" s="1"/>
      <c r="H32" s="1"/>
      <c r="I32" s="30"/>
      <c r="J32" s="30"/>
      <c r="K32" s="30"/>
      <c r="L32" s="30"/>
      <c r="M32" s="30"/>
      <c r="N32" s="30"/>
      <c r="O32" s="30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5">
      <c r="A33" s="30" t="s">
        <v>31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1"/>
      <c r="Q33" s="1"/>
      <c r="R33" s="1"/>
      <c r="S33" s="1"/>
      <c r="T33" s="1"/>
      <c r="U33" s="1"/>
      <c r="V33" s="1"/>
      <c r="W33" s="1"/>
      <c r="X33" s="1"/>
    </row>
  </sheetData>
  <mergeCells count="11">
    <mergeCell ref="A15:B15"/>
    <mergeCell ref="A2:J2"/>
    <mergeCell ref="A4:J4"/>
    <mergeCell ref="A5:A7"/>
    <mergeCell ref="B5:B7"/>
    <mergeCell ref="C5:J5"/>
    <mergeCell ref="C6:D6"/>
    <mergeCell ref="E6:F6"/>
    <mergeCell ref="G6:H6"/>
    <mergeCell ref="I6:J6"/>
    <mergeCell ref="A3:J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workbookViewId="0">
      <selection activeCell="N23" sqref="N23"/>
    </sheetView>
  </sheetViews>
  <sheetFormatPr defaultRowHeight="15" x14ac:dyDescent="0.25"/>
  <cols>
    <col min="2" max="2" width="10.42578125" bestFit="1" customWidth="1"/>
  </cols>
  <sheetData>
    <row r="2" spans="1:2" x14ac:dyDescent="0.25">
      <c r="A2" t="s">
        <v>4</v>
      </c>
      <c r="B2" s="13" t="s">
        <v>28</v>
      </c>
    </row>
    <row r="3" spans="1:2" x14ac:dyDescent="0.25">
      <c r="A3" t="s">
        <v>25</v>
      </c>
      <c r="B3" s="13" t="s">
        <v>29</v>
      </c>
    </row>
    <row r="4" spans="1:2" x14ac:dyDescent="0.25">
      <c r="A4" t="s">
        <v>26</v>
      </c>
      <c r="B4" s="13" t="s">
        <v>27</v>
      </c>
    </row>
    <row r="8" spans="1:2" x14ac:dyDescent="0.25">
      <c r="A8" t="s">
        <v>4</v>
      </c>
      <c r="B8" s="13" t="s">
        <v>28</v>
      </c>
    </row>
    <row r="9" spans="1:2" x14ac:dyDescent="0.25">
      <c r="A9" t="s">
        <v>25</v>
      </c>
      <c r="B9" s="13" t="s">
        <v>29</v>
      </c>
    </row>
    <row r="10" spans="1:2" x14ac:dyDescent="0.25">
      <c r="A10" t="s">
        <v>26</v>
      </c>
      <c r="B10" s="13" t="s">
        <v>27</v>
      </c>
    </row>
    <row r="13" spans="1:2" x14ac:dyDescent="0.25">
      <c r="A13" t="s">
        <v>4</v>
      </c>
      <c r="B13" s="14">
        <v>441</v>
      </c>
    </row>
    <row r="14" spans="1:2" x14ac:dyDescent="0.25">
      <c r="A14" t="s">
        <v>25</v>
      </c>
      <c r="B14" s="14">
        <v>154</v>
      </c>
    </row>
    <row r="15" spans="1:2" x14ac:dyDescent="0.25">
      <c r="A15" t="s">
        <v>26</v>
      </c>
      <c r="B15" s="14">
        <v>539</v>
      </c>
    </row>
    <row r="17" spans="1:6" x14ac:dyDescent="0.25">
      <c r="A17" t="s">
        <v>4</v>
      </c>
      <c r="B17" s="15">
        <v>0.21</v>
      </c>
    </row>
    <row r="18" spans="1:6" x14ac:dyDescent="0.25">
      <c r="A18" t="s">
        <v>25</v>
      </c>
      <c r="B18" s="16">
        <v>0.34</v>
      </c>
    </row>
    <row r="19" spans="1:6" x14ac:dyDescent="0.25">
      <c r="A19" t="s">
        <v>26</v>
      </c>
      <c r="B19" s="16">
        <v>0.45</v>
      </c>
    </row>
    <row r="24" spans="1:6" x14ac:dyDescent="0.25">
      <c r="B24">
        <v>30694</v>
      </c>
    </row>
    <row r="25" spans="1:6" x14ac:dyDescent="0.25">
      <c r="B25">
        <v>21261</v>
      </c>
    </row>
    <row r="26" spans="1:6" x14ac:dyDescent="0.25">
      <c r="B26">
        <v>12448</v>
      </c>
    </row>
    <row r="27" spans="1:6" x14ac:dyDescent="0.25">
      <c r="B27">
        <v>39245</v>
      </c>
    </row>
    <row r="28" spans="1:6" x14ac:dyDescent="0.25">
      <c r="B28">
        <v>30453</v>
      </c>
    </row>
    <row r="29" spans="1:6" x14ac:dyDescent="0.25">
      <c r="B29">
        <v>37081</v>
      </c>
    </row>
    <row r="30" spans="1:6" x14ac:dyDescent="0.25">
      <c r="B30">
        <v>24882</v>
      </c>
    </row>
    <row r="32" spans="1:6" x14ac:dyDescent="0.25">
      <c r="F32">
        <f>45+21+34</f>
        <v>100</v>
      </c>
    </row>
    <row r="33" spans="2:2" x14ac:dyDescent="0.25">
      <c r="B33">
        <f>B24+B25+B26+B27+B28+B29+B30</f>
        <v>196064</v>
      </c>
    </row>
    <row r="34" spans="2:2" x14ac:dyDescent="0.25">
      <c r="B34">
        <f>B33/7</f>
        <v>28009.142857142859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2020-03-24T13:19:19Z</cp:lastPrinted>
  <dcterms:created xsi:type="dcterms:W3CDTF">2014-01-06T07:55:45Z</dcterms:created>
  <dcterms:modified xsi:type="dcterms:W3CDTF">2020-08-06T05:20:58Z</dcterms:modified>
</cp:coreProperties>
</file>