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3" sheetId="5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M16" i="2" l="1"/>
  <c r="O11" i="1" l="1"/>
  <c r="O9" i="1"/>
  <c r="O8" i="1"/>
  <c r="O7" i="1"/>
  <c r="O10" i="1"/>
  <c r="V6" i="1"/>
  <c r="O15" i="2" l="1"/>
  <c r="P15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7" i="2"/>
  <c r="P7" i="2" s="1"/>
  <c r="Q8" i="1" l="1"/>
  <c r="Q9" i="1"/>
  <c r="Q10" i="1"/>
  <c r="Q11" i="1"/>
  <c r="Q7" i="1"/>
  <c r="M14" i="2" l="1"/>
  <c r="K14" i="2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M12" i="1"/>
  <c r="K12" i="1"/>
  <c r="J12" i="1"/>
  <c r="I12" i="1"/>
  <c r="H12" i="1"/>
  <c r="G12" i="1"/>
  <c r="F12" i="1"/>
  <c r="E12" i="1"/>
  <c r="D12" i="1"/>
  <c r="C12" i="1"/>
  <c r="L12" i="1" l="1"/>
  <c r="K16" i="2"/>
</calcChain>
</file>

<file path=xl/sharedStrings.xml><?xml version="1.0" encoding="utf-8"?>
<sst xmlns="http://schemas.openxmlformats.org/spreadsheetml/2006/main" count="89" uniqueCount="37">
  <si>
    <t>Eil.</t>
  </si>
  <si>
    <t>Savivaldybių</t>
  </si>
  <si>
    <t>Iš viso</t>
  </si>
  <si>
    <t>Darbo užmokesčiui</t>
  </si>
  <si>
    <t>Dokumentams įsigyti</t>
  </si>
  <si>
    <t>Sklypams, pastatams</t>
  </si>
  <si>
    <t>Automatizacijai</t>
  </si>
  <si>
    <t>Kitos</t>
  </si>
  <si>
    <t>Nr.</t>
  </si>
  <si>
    <t>viešosios</t>
  </si>
  <si>
    <t>Knygoms</t>
  </si>
  <si>
    <t>Periodikai</t>
  </si>
  <si>
    <t>Elektron. dok.</t>
  </si>
  <si>
    <t>Neelektron. dok.</t>
  </si>
  <si>
    <t>% nuo išlaidų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</si>
  <si>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</si>
  <si>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</si>
  <si>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</si>
  <si>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</si>
  <si>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</si>
  <si>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</si>
  <si>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</si>
  <si>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</si>
  <si>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</si>
  <si>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</si>
  <si>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</si>
  <si>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</si>
  <si>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</si>
  <si>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</si>
  <si>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</si>
  <si>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Kitos išlaidoms</t>
  </si>
  <si>
    <t>Kitos išlaidos</t>
  </si>
  <si>
    <t>Automatizacija</t>
  </si>
  <si>
    <t>Gyv.sk.3.1</t>
  </si>
  <si>
    <t>Išlaidos</t>
  </si>
  <si>
    <t xml:space="preserve">6.2. ALYTAUS APSKRITIES SAVIVALDYBIŲ VIEŠŲJŲ BIBLIOTEKŲ IŠLAIDOS 2019 M. (Eur) </t>
  </si>
  <si>
    <t xml:space="preserve">6.2. VILNIAUS APSKRITIES SAVIVALDYBIŲ VIEŠŲJŲ BIBLIOTEKŲ IŠLAIDOS 2019 M. (Eur)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</si>
</sst>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8.5"/>
      <color theme="5" tint="-0.499984740745262"/>
      <name val="Arial"/>
      <family val="2"/>
      <charset val="186"/>
    </font>
    <font>
      <sz val="8.5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9" fontId="0" fillId="0" borderId="0" xfId="0" applyNumberFormat="1"/>
    <xf numFmtId="0" fontId="3" fillId="3" borderId="1" xfId="0" applyFont="1" applyFill="1" applyBorder="1" applyAlignment="1">
      <alignment vertical="center" wrapText="1"/>
    </xf>
    <xf numFmtId="2" fontId="0" fillId="0" borderId="0" xfId="0" applyNumberFormat="1"/>
    <xf numFmtId="165" fontId="0" fillId="0" borderId="0" xfId="0" applyNumberFormat="1"/>
    <xf numFmtId="0" fontId="7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7" xfId="0" applyFont="1" applyFill="1" applyBorder="1"/>
    <xf numFmtId="0" fontId="8" fillId="5" borderId="8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7" xfId="0" applyFont="1" applyFill="1" applyBorder="1"/>
    <xf numFmtId="0" fontId="14" fillId="5" borderId="8" xfId="0" applyFont="1" applyFill="1" applyBorder="1" applyAlignment="1">
      <alignment horizont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4" fontId="16" fillId="2" borderId="0" xfId="0" applyNumberFormat="1" applyFont="1" applyFill="1"/>
    <xf numFmtId="0" fontId="17" fillId="2" borderId="0" xfId="0" applyFont="1" applyFill="1"/>
    <xf numFmtId="2" fontId="17" fillId="2" borderId="0" xfId="0" applyNumberFormat="1" applyFont="1" applyFill="1"/>
    <xf numFmtId="0" fontId="7" fillId="5" borderId="4" xfId="0" applyFont="1" applyFill="1" applyBorder="1" applyAlignment="1">
      <alignment horizontal="left" vertical="center" wrapText="1"/>
    </xf>
    <xf numFmtId="164" fontId="7" fillId="5" borderId="4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2" fontId="7" fillId="5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top" wrapText="1"/>
    </xf>
    <xf numFmtId="2" fontId="7" fillId="5" borderId="7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5" xfId="0" applyFont="1" applyFill="1" applyBorder="1" applyAlignment="1"/>
    <xf numFmtId="0" fontId="10" fillId="5" borderId="7" xfId="0" applyFont="1" applyFill="1" applyBorder="1" applyAlignment="1"/>
    <xf numFmtId="0" fontId="11" fillId="5" borderId="5" xfId="0" applyFont="1" applyFill="1" applyBorder="1" applyAlignment="1"/>
    <xf numFmtId="0" fontId="11" fillId="5" borderId="7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5" borderId="5" xfId="0" applyFont="1" applyFill="1" applyBorder="1" applyAlignment="1"/>
    <xf numFmtId="0" fontId="15" fillId="5" borderId="7" xfId="0" applyFont="1" applyFill="1" applyBorder="1" applyAlignment="1"/>
    <xf numFmtId="0" fontId="14" fillId="5" borderId="7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1" fontId="17" fillId="2" borderId="0" xfId="0" applyNumberFormat="1" applyFont="1" applyFill="1"/>
    <xf numFmtId="164" fontId="17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</a:t>
            </a:r>
            <a:r>
              <a:rPr lang="lt-LT" b="1">
                <a:solidFill>
                  <a:sysClr val="windowText" lastClr="000000"/>
                </a:solidFill>
              </a:rPr>
              <a:t>čių</a:t>
            </a:r>
            <a:r>
              <a:rPr lang="lt-LT" b="1" baseline="0">
                <a:solidFill>
                  <a:sysClr val="windowText" lastClr="000000"/>
                </a:solidFill>
              </a:rPr>
              <a:t> bibliotekų išlaidos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1740449110527851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EE-4D41-B633-4E41C46C46C8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EE-4D41-B633-4E41C46C46C8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EE-4D41-B633-4E41C46C46C8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7EE-4D41-B633-4E41C46C46C8}"/>
              </c:ext>
            </c:extLst>
          </c:dPt>
          <c:dLbls>
            <c:dLbl>
              <c:idx val="0"/>
              <c:layout>
                <c:manualLayout>
                  <c:x val="0.24238194465135812"/>
                  <c:y val="6.25737750899637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EE-4D41-B633-4E41C46C46C8}"/>
                </c:ext>
              </c:extLst>
            </c:dLbl>
            <c:dLbl>
              <c:idx val="1"/>
              <c:layout>
                <c:manualLayout>
                  <c:x val="-0.14561733544913943"/>
                  <c:y val="-0.1429634876947469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A6C9DE-FAAC-45B6-B651-2220E668AE6A}" type="CATEGORYNAME">
                      <a:rPr lang="en-US"/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D7E92BD0-5742-4095-B2DB-ACA1FBC9FDD3}" type="PERCENTAGE">
                      <a:rPr lang="en-US" u="sng" baseline="0"/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1795942611803"/>
                      <c:h val="0.116576681428730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7EE-4D41-B633-4E41C46C46C8}"/>
                </c:ext>
              </c:extLst>
            </c:dLbl>
            <c:dLbl>
              <c:idx val="2"/>
              <c:layout>
                <c:manualLayout>
                  <c:x val="-0.13246343073922828"/>
                  <c:y val="-0.187615820687794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EE-4D41-B633-4E41C46C46C8}"/>
                </c:ext>
              </c:extLst>
            </c:dLbl>
            <c:dLbl>
              <c:idx val="3"/>
              <c:layout>
                <c:manualLayout>
                  <c:x val="1.5342077212825826E-2"/>
                  <c:y val="-2.3838888988960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EE-4D41-B633-4E41C46C4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(Alytaus!$D$4,Alytaus!$M$4,Alytaus!$E$4,Alytaus!$K$4)</c:f>
              <c:strCache>
                <c:ptCount val="4"/>
                <c:pt idx="0">
                  <c:v>Darbo užmokesčiui</c:v>
                </c:pt>
                <c:pt idx="1">
                  <c:v>Kitos</c:v>
                </c:pt>
                <c:pt idx="2">
                  <c:v>Dokumentams įsigyti</c:v>
                </c:pt>
                <c:pt idx="3">
                  <c:v>Automatizacijai</c:v>
                </c:pt>
              </c:strCache>
            </c:strRef>
          </c:cat>
          <c:val>
            <c:numRef>
              <c:f>(Alytaus!$D$12,Alytaus!$M$12,Alytaus!$E$12,Alytaus!$K$12)</c:f>
              <c:numCache>
                <c:formatCode>0.0</c:formatCode>
                <c:ptCount val="4"/>
                <c:pt idx="0">
                  <c:v>2245178.71</c:v>
                </c:pt>
                <c:pt idx="1">
                  <c:v>314272.15000000002</c:v>
                </c:pt>
                <c:pt idx="2">
                  <c:v>171932.89</c:v>
                </c:pt>
                <c:pt idx="3">
                  <c:v>14191.33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EE-4D41-B633-4E41C46C46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apksrities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paprastosios išlaidos vienam gyventojui (Eur)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578787878787878"/>
          <c:y val="4.2245618911253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(Alytaus!$Q$10,Alytaus!$Q$11,Alytaus!$Q$8,Alytaus!$Q$9,Alytaus!$Q$7)</c:f>
              <c:numCache>
                <c:formatCode>0.00</c:formatCode>
                <c:ptCount val="5"/>
                <c:pt idx="0">
                  <c:v>34.447485958812514</c:v>
                </c:pt>
                <c:pt idx="1">
                  <c:v>29.460706899793195</c:v>
                </c:pt>
                <c:pt idx="2">
                  <c:v>23.560853439375979</c:v>
                </c:pt>
                <c:pt idx="3">
                  <c:v>15.92370867768595</c:v>
                </c:pt>
                <c:pt idx="4">
                  <c:v>10.633096664154536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9-48A0-9C03-6E5AF1E2A7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8638176"/>
        <c:axId val="-218646336"/>
        <c:axId val="0"/>
      </c:bar3DChart>
      <c:catAx>
        <c:axId val="-21863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18646336"/>
        <c:crosses val="autoZero"/>
        <c:auto val="1"/>
        <c:lblAlgn val="ctr"/>
        <c:lblOffset val="100"/>
        <c:noMultiLvlLbl val="0"/>
      </c:catAx>
      <c:valAx>
        <c:axId val="-2186463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21863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Vilniaus apskrities bibliotekų išlaidos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88731743390642"/>
          <c:y val="0.2266637194223401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46-48BD-B05B-CC106BA414C6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46-48BD-B05B-CC106BA414C6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46-48BD-B05B-CC106BA414C6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846-48BD-B05B-CC106BA414C6}"/>
              </c:ext>
            </c:extLst>
          </c:dPt>
          <c:dLbls>
            <c:dLbl>
              <c:idx val="0"/>
              <c:layout>
                <c:manualLayout>
                  <c:x val="-0.25339942688112405"/>
                  <c:y val="-0.18363174182139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46-48BD-B05B-CC106BA414C6}"/>
                </c:ext>
              </c:extLst>
            </c:dLbl>
            <c:dLbl>
              <c:idx val="1"/>
              <c:layout>
                <c:manualLayout>
                  <c:x val="-2.3502843394575678E-3"/>
                  <c:y val="4.8404782735491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46-48BD-B05B-CC106BA414C6}"/>
                </c:ext>
              </c:extLst>
            </c:dLbl>
            <c:dLbl>
              <c:idx val="2"/>
              <c:layout>
                <c:manualLayout>
                  <c:x val="6.1918197725284339E-3"/>
                  <c:y val="-4.6849300087489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46-48BD-B05B-CC106BA414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(Vilniaus!$D$4,Vilniaus!$E$4,Vilniaus!$K$4,Vilniaus!$M$4)</c:f>
              <c:strCache>
                <c:ptCount val="4"/>
                <c:pt idx="0">
                  <c:v>Darbo užmokesčiui</c:v>
                </c:pt>
                <c:pt idx="1">
                  <c:v>Dokumentams įsigyti</c:v>
                </c:pt>
                <c:pt idx="2">
                  <c:v>Automatizacijai</c:v>
                </c:pt>
                <c:pt idx="3">
                  <c:v>Kitos</c:v>
                </c:pt>
              </c:strCache>
            </c:strRef>
          </c:cat>
          <c:val>
            <c:numRef>
              <c:f>(Vilniaus!$D$16,Vilniaus!$E$16,Vilniaus!$K$16,Vilniaus!$M$16)</c:f>
              <c:numCache>
                <c:formatCode>0.0</c:formatCode>
                <c:ptCount val="4"/>
                <c:pt idx="0">
                  <c:v>5644991</c:v>
                </c:pt>
                <c:pt idx="1">
                  <c:v>478949</c:v>
                </c:pt>
                <c:pt idx="2">
                  <c:v>84408</c:v>
                </c:pt>
                <c:pt idx="3">
                  <c:v>813170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46-48BD-B05B-CC106BA414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paprastosios išlaidos vienam gyventojui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Eur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5260911522874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(Vilniaus!$B$9,Vilniaus!$B$7,Vilniaus!$B$12,Vilniaus!$B$10,Vilniaus!$B$11,Vilniaus!$B$8,Vilniaus!$B$13,Vilniaus!$B$15)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(Vilniaus!$P$9,Vilniaus!$P$7,Vilniaus!$P$12,Vilniaus!$P$10,Vilniaus!$P$11,Vilniaus!$P$8,Vilniaus!$P$13,Vilniaus!$P$15)</c:f>
              <c:numCache>
                <c:formatCode>0.00</c:formatCode>
                <c:ptCount val="8"/>
                <c:pt idx="0">
                  <c:v>28.493520026050145</c:v>
                </c:pt>
                <c:pt idx="1">
                  <c:v>26.054713555958966</c:v>
                </c:pt>
                <c:pt idx="2">
                  <c:v>19.984938693704315</c:v>
                </c:pt>
                <c:pt idx="3">
                  <c:v>17.171340629274965</c:v>
                </c:pt>
                <c:pt idx="4">
                  <c:v>21.421463234842435</c:v>
                </c:pt>
                <c:pt idx="5">
                  <c:v>18.859463117527632</c:v>
                </c:pt>
                <c:pt idx="6">
                  <c:v>12.025117819127326</c:v>
                </c:pt>
                <c:pt idx="7">
                  <c:v>4.231061106874999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7-4940-916E-649DCF0560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8647424"/>
        <c:axId val="-218637088"/>
        <c:axId val="0"/>
      </c:bar3DChart>
      <c:catAx>
        <c:axId val="-21864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18637088"/>
        <c:crosses val="autoZero"/>
        <c:auto val="1"/>
        <c:lblAlgn val="ctr"/>
        <c:lblOffset val="100"/>
        <c:noMultiLvlLbl val="0"/>
      </c:catAx>
      <c:valAx>
        <c:axId val="-2186370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21864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30"/>
      <c:rotY val="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435185185185183E-3"/>
          <c:y val="0.18119444444444444"/>
          <c:w val="0.93888888888888888"/>
          <c:h val="0.671457786526684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Lapas3!$B$3:$B$6</c:f>
            </c:numRef>
          </c:val>
          <c:extLst>
            <c:ext xmlns:c16="http://schemas.microsoft.com/office/drawing/2014/chart" uri="{C3380CC4-5D6E-409C-BE32-E72D297353CC}">
              <c16:uniqueId val="{00000000-52D5-499D-90EF-78ABCB95D0E0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52D5-499D-90EF-78ABCB95D0E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52D5-499D-90EF-78ABCB95D0E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52D5-499D-90EF-78ABCB95D0E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52D5-499D-90EF-78ABCB95D0E0}"/>
              </c:ext>
            </c:extLst>
          </c:dPt>
          <c:dLbls>
            <c:dLbl>
              <c:idx val="0"/>
              <c:layout>
                <c:manualLayout>
                  <c:x val="1.593587962962963E-2"/>
                  <c:y val="-1.5280370370370456E-2"/>
                </c:manualLayout>
              </c:layout>
              <c:tx>
                <c:rich>
                  <a:bodyPr/>
                  <a:lstStyle/>
                  <a:p>
                    <a:fld id="{F9529A50-9539-46AF-B25B-484E2C4D7F04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  <a:fld id="{208CB09F-F003-4D23-8101-1C3A42EDC278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2D5-499D-90EF-78ABCB95D0E0}"/>
                </c:ext>
              </c:extLst>
            </c:dLbl>
            <c:dLbl>
              <c:idx val="1"/>
              <c:layout>
                <c:manualLayout>
                  <c:x val="0.20645023148148148"/>
                  <c:y val="0.113132222222222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>
                        <a:solidFill>
                          <a:schemeClr val="bg1"/>
                        </a:solidFill>
                      </a:rPr>
                      <a:t>Darbo užmokesčiui</a:t>
                    </a:r>
                  </a:p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fld id="{2DC774CD-D958-4556-A600-7B8FB1FD04F2}" type="VALUE">
                      <a:rPr lang="en-US" sz="900" b="1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2D5-499D-90EF-78ABCB95D0E0}"/>
                </c:ext>
              </c:extLst>
            </c:dLbl>
            <c:dLbl>
              <c:idx val="2"/>
              <c:layout>
                <c:manualLayout>
                  <c:x val="6.3481481481481486E-2"/>
                  <c:y val="9.3325925925925712E-3"/>
                </c:manualLayout>
              </c:layout>
              <c:tx>
                <c:rich>
                  <a:bodyPr/>
                  <a:lstStyle/>
                  <a:p>
                    <a:fld id="{B1D1A27C-1ECA-4DEA-BF06-D7B72B08C5CB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 </a:t>
                    </a:r>
                    <a:fld id="{1E822614-CCDB-4BEE-A483-4C3D144F3782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2D5-499D-90EF-78ABCB95D0E0}"/>
                </c:ext>
              </c:extLst>
            </c:dLbl>
            <c:dLbl>
              <c:idx val="3"/>
              <c:layout>
                <c:manualLayout>
                  <c:x val="2.5349074074074072E-2"/>
                  <c:y val="0.12196851851851848"/>
                </c:manualLayout>
              </c:layout>
              <c:tx>
                <c:rich>
                  <a:bodyPr/>
                  <a:lstStyle/>
                  <a:p>
                    <a:fld id="{9BFC8CC4-5E90-4B92-94A7-466BD32EF982}" type="CATEGORYNAME">
                      <a:rPr lang="en-US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 </a:t>
                    </a:r>
                    <a:fld id="{DC3F18D0-5A2C-475E-A7D8-2470050D1E06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2D5-499D-90EF-78ABCB95D0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Lapas3!$C$3:$C$6</c:f>
              <c:numCache>
                <c:formatCode>0.0%</c:formatCode>
                <c:ptCount val="4"/>
                <c:pt idx="0" formatCode="0%">
                  <c:v>0.34</c:v>
                </c:pt>
                <c:pt idx="1">
                  <c:v>0.55800000000000005</c:v>
                </c:pt>
                <c:pt idx="2">
                  <c:v>9.6000000000000002E-2</c:v>
                </c:pt>
                <c:pt idx="3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D5-499D-90EF-78ABCB95D0E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51289</xdr:colOff>
      <xdr:row>12</xdr:row>
      <xdr:rowOff>183173</xdr:rowOff>
    </xdr:from>
    <xdr:to>
      <xdr:col>7</xdr:col>
      <xdr:colOff>51289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29308</xdr:colOff>
      <xdr:row>13</xdr:row>
      <xdr:rowOff>0</xdr:rowOff>
    </xdr:from>
    <xdr:to>
      <xdr:col>13</xdr:col>
      <xdr:colOff>615462</xdr:colOff>
      <xdr:row>27</xdr:row>
      <xdr:rowOff>38606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17</xdr:row>
      <xdr:rowOff>51288</xdr:rowOff>
    </xdr:from>
    <xdr:to>
      <xdr:col>6</xdr:col>
      <xdr:colOff>534866</xdr:colOff>
      <xdr:row>31</xdr:row>
      <xdr:rowOff>38605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549519</xdr:colOff>
      <xdr:row>17</xdr:row>
      <xdr:rowOff>51287</xdr:rowOff>
    </xdr:from>
    <xdr:to>
      <xdr:col>13</xdr:col>
      <xdr:colOff>278423</xdr:colOff>
      <xdr:row>31</xdr:row>
      <xdr:rowOff>31280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138112</xdr:rowOff>
    </xdr:from>
    <xdr:to>
      <xdr:col>13</xdr:col>
      <xdr:colOff>90900</xdr:colOff>
      <xdr:row>25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31"/>
  <sheetViews>
    <sheetView tabSelected="1" topLeftCell="D1" zoomScale="130" zoomScaleNormal="130" workbookViewId="0">
      <selection activeCell="P6" sqref="P6:R13"/>
    </sheetView>
  </sheetViews>
  <sheetFormatPr defaultColWidth="8.85546875" defaultRowHeight="15" x14ac:dyDescent="0.25"/>
  <cols>
    <col min="1" max="1" width="4.7109375" style="1" customWidth="1"/>
    <col min="2" max="2" width="11.7109375" style="1" customWidth="1"/>
    <col min="3" max="3" width="9.5703125" style="1" bestFit="1" customWidth="1"/>
    <col min="4" max="4" width="9.7109375" style="1" customWidth="1"/>
    <col min="5" max="12" width="8.85546875" style="1"/>
    <col min="13" max="13" width="9.5703125" style="1" bestFit="1" customWidth="1"/>
    <col min="14" max="14" width="10" style="1" customWidth="1"/>
    <col min="15" max="15" width="9.85546875" style="1" customWidth="1"/>
    <col min="16" max="21" width="8.85546875" style="1"/>
    <col min="22" max="22" width="13.42578125" style="1" customWidth="1"/>
    <col min="23" max="16384" width="8.85546875" style="1"/>
  </cols>
  <sheetData>
    <row r="2" spans="1:22" x14ac:dyDescent="0.2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/>
      <c r="O3" s="28"/>
      <c r="P3" s="28"/>
      <c r="Q3" s="28"/>
      <c r="R3" s="28"/>
      <c r="S3" s="28"/>
    </row>
    <row r="4" spans="1:22" x14ac:dyDescent="0.25">
      <c r="A4" s="13"/>
      <c r="B4" s="14" t="s">
        <v>1</v>
      </c>
      <c r="C4" s="53" t="s">
        <v>2</v>
      </c>
      <c r="D4" s="56" t="s">
        <v>3</v>
      </c>
      <c r="E4" s="59" t="s">
        <v>4</v>
      </c>
      <c r="F4" s="60"/>
      <c r="G4" s="60"/>
      <c r="H4" s="60"/>
      <c r="I4" s="61"/>
      <c r="J4" s="56" t="s">
        <v>5</v>
      </c>
      <c r="K4" s="61" t="s">
        <v>6</v>
      </c>
      <c r="L4" s="61"/>
      <c r="M4" s="48" t="s">
        <v>7</v>
      </c>
      <c r="N4" s="28"/>
      <c r="O4" s="28"/>
      <c r="P4" s="28"/>
      <c r="Q4" s="28"/>
      <c r="R4" s="28"/>
      <c r="S4" s="28"/>
    </row>
    <row r="5" spans="1:22" x14ac:dyDescent="0.25">
      <c r="A5" s="15" t="s">
        <v>8</v>
      </c>
      <c r="B5" s="16" t="s">
        <v>9</v>
      </c>
      <c r="C5" s="54"/>
      <c r="D5" s="57"/>
      <c r="E5" s="56" t="s">
        <v>2</v>
      </c>
      <c r="F5" s="56" t="s">
        <v>10</v>
      </c>
      <c r="G5" s="56" t="s">
        <v>11</v>
      </c>
      <c r="H5" s="67" t="s">
        <v>12</v>
      </c>
      <c r="I5" s="56" t="s">
        <v>13</v>
      </c>
      <c r="J5" s="62"/>
      <c r="K5" s="48" t="s">
        <v>2</v>
      </c>
      <c r="L5" s="48" t="s">
        <v>14</v>
      </c>
      <c r="M5" s="64"/>
      <c r="N5" s="28"/>
      <c r="O5" s="28"/>
      <c r="P5" s="28"/>
      <c r="Q5" s="28"/>
      <c r="R5" s="28"/>
      <c r="S5" s="28"/>
      <c r="T5" s="30"/>
      <c r="U5" s="30"/>
      <c r="V5" s="30"/>
    </row>
    <row r="6" spans="1:22" x14ac:dyDescent="0.25">
      <c r="A6" s="17"/>
      <c r="B6" s="18" t="s">
        <v>15</v>
      </c>
      <c r="C6" s="55"/>
      <c r="D6" s="58"/>
      <c r="E6" s="66"/>
      <c r="F6" s="66"/>
      <c r="G6" s="66"/>
      <c r="H6" s="68"/>
      <c r="I6" s="58"/>
      <c r="J6" s="63"/>
      <c r="K6" s="49"/>
      <c r="L6" s="49"/>
      <c r="M6" s="65"/>
      <c r="N6" s="30" t="s">
        <v>33</v>
      </c>
      <c r="O6" s="30" t="s">
        <v>34</v>
      </c>
      <c r="P6" s="30"/>
      <c r="Q6" s="30"/>
      <c r="R6" s="30"/>
      <c r="S6" s="28"/>
      <c r="T6" s="30"/>
      <c r="U6" s="30"/>
      <c r="V6" s="31">
        <f>C10-J10-K10</f>
        <v>643995.75</v>
      </c>
    </row>
    <row r="7" spans="1:22" x14ac:dyDescent="0.25">
      <c r="A7" s="19">
        <v>1</v>
      </c>
      <c r="B7" s="45" t="s">
        <v>16</v>
      </c>
      <c r="C7" s="33">
        <v>541831</v>
      </c>
      <c r="D7" s="36">
        <v>433105</v>
      </c>
      <c r="E7" s="33">
        <v>53862</v>
      </c>
      <c r="F7" s="36">
        <v>45398</v>
      </c>
      <c r="G7" s="36">
        <v>8346</v>
      </c>
      <c r="H7" s="33">
        <v>118</v>
      </c>
      <c r="I7" s="34">
        <v>0</v>
      </c>
      <c r="J7" s="34">
        <v>0</v>
      </c>
      <c r="K7" s="46">
        <v>5689</v>
      </c>
      <c r="L7" s="34">
        <v>1.05</v>
      </c>
      <c r="M7" s="46">
        <v>49175</v>
      </c>
      <c r="N7" s="85">
        <v>50422</v>
      </c>
      <c r="O7" s="86">
        <f>C7-J7-K7</f>
        <v>536142</v>
      </c>
      <c r="P7" s="30"/>
      <c r="Q7" s="31">
        <f>O7/N7</f>
        <v>10.633096664154536</v>
      </c>
      <c r="R7" s="30"/>
      <c r="S7" s="28"/>
      <c r="T7" s="30"/>
      <c r="U7" s="30"/>
      <c r="V7" s="30"/>
    </row>
    <row r="8" spans="1:22" x14ac:dyDescent="0.25">
      <c r="A8" s="19">
        <v>2</v>
      </c>
      <c r="B8" s="47" t="s">
        <v>17</v>
      </c>
      <c r="C8" s="36">
        <v>616187</v>
      </c>
      <c r="D8" s="33">
        <v>512300</v>
      </c>
      <c r="E8" s="33">
        <v>40092</v>
      </c>
      <c r="F8" s="33">
        <v>22092</v>
      </c>
      <c r="G8" s="33">
        <v>18000</v>
      </c>
      <c r="H8" s="33">
        <v>0</v>
      </c>
      <c r="I8" s="33">
        <v>0</v>
      </c>
      <c r="J8" s="33">
        <v>0</v>
      </c>
      <c r="K8" s="33">
        <v>0</v>
      </c>
      <c r="L8" s="34">
        <v>0</v>
      </c>
      <c r="M8" s="36">
        <v>63795</v>
      </c>
      <c r="N8" s="85">
        <v>26153</v>
      </c>
      <c r="O8" s="86">
        <f>C8-J8-K8</f>
        <v>616187</v>
      </c>
      <c r="P8" s="30"/>
      <c r="Q8" s="31">
        <f t="shared" ref="Q8:Q11" si="0">O8/N8</f>
        <v>23.560853439375979</v>
      </c>
      <c r="R8" s="30"/>
      <c r="S8" s="28"/>
      <c r="T8" s="30"/>
      <c r="U8" s="30"/>
      <c r="V8" s="30"/>
    </row>
    <row r="9" spans="1:22" x14ac:dyDescent="0.25">
      <c r="A9" s="19">
        <v>3</v>
      </c>
      <c r="B9" s="47" t="s">
        <v>18</v>
      </c>
      <c r="C9" s="33">
        <v>311280</v>
      </c>
      <c r="D9" s="33">
        <v>258544</v>
      </c>
      <c r="E9" s="33">
        <v>19786</v>
      </c>
      <c r="F9" s="33">
        <v>16609</v>
      </c>
      <c r="G9" s="33">
        <v>3177</v>
      </c>
      <c r="H9" s="33">
        <v>0</v>
      </c>
      <c r="I9" s="33">
        <v>0</v>
      </c>
      <c r="J9" s="33">
        <v>0</v>
      </c>
      <c r="K9" s="33">
        <v>2997</v>
      </c>
      <c r="L9" s="34">
        <v>0.96</v>
      </c>
      <c r="M9" s="33">
        <v>29953</v>
      </c>
      <c r="N9" s="85">
        <v>19360</v>
      </c>
      <c r="O9" s="86">
        <f>C9-J9-K9</f>
        <v>308283</v>
      </c>
      <c r="P9" s="30"/>
      <c r="Q9" s="31">
        <f t="shared" si="0"/>
        <v>15.92370867768595</v>
      </c>
      <c r="R9" s="30"/>
      <c r="S9" s="28"/>
      <c r="T9" s="30"/>
      <c r="U9" s="30"/>
      <c r="V9" s="30"/>
    </row>
    <row r="10" spans="1:22" x14ac:dyDescent="0.25">
      <c r="A10" s="19">
        <v>4</v>
      </c>
      <c r="B10" s="47" t="s">
        <v>19</v>
      </c>
      <c r="C10" s="36">
        <v>738327.7</v>
      </c>
      <c r="D10" s="36">
        <v>512261.71</v>
      </c>
      <c r="E10" s="36">
        <v>26094.89</v>
      </c>
      <c r="F10" s="36">
        <v>17033</v>
      </c>
      <c r="G10" s="36">
        <v>8801.39</v>
      </c>
      <c r="H10" s="33">
        <v>0</v>
      </c>
      <c r="I10" s="36">
        <v>260.5</v>
      </c>
      <c r="J10" s="33">
        <v>90858.62</v>
      </c>
      <c r="K10" s="36">
        <v>3473.33</v>
      </c>
      <c r="L10" s="34">
        <v>0.47</v>
      </c>
      <c r="M10" s="36">
        <v>105639.15</v>
      </c>
      <c r="N10" s="85">
        <v>18695</v>
      </c>
      <c r="O10" s="86">
        <f>C10-J10-K10</f>
        <v>643995.75</v>
      </c>
      <c r="P10" s="30"/>
      <c r="Q10" s="31">
        <f t="shared" si="0"/>
        <v>34.447485958812514</v>
      </c>
      <c r="R10" s="30"/>
      <c r="S10" s="28"/>
      <c r="T10" s="30"/>
      <c r="U10" s="30"/>
      <c r="V10" s="30"/>
    </row>
    <row r="11" spans="1:22" ht="15.75" thickBot="1" x14ac:dyDescent="0.3">
      <c r="A11" s="19">
        <v>5</v>
      </c>
      <c r="B11" s="47" t="s">
        <v>20</v>
      </c>
      <c r="C11" s="39">
        <v>628838</v>
      </c>
      <c r="D11" s="33">
        <v>528968</v>
      </c>
      <c r="E11" s="33">
        <v>32098</v>
      </c>
      <c r="F11" s="33">
        <v>18438</v>
      </c>
      <c r="G11" s="33">
        <v>13660</v>
      </c>
      <c r="H11" s="33">
        <v>0</v>
      </c>
      <c r="I11" s="33">
        <v>0</v>
      </c>
      <c r="J11" s="33">
        <v>0</v>
      </c>
      <c r="K11" s="33">
        <v>2032</v>
      </c>
      <c r="L11" s="40">
        <v>0.32</v>
      </c>
      <c r="M11" s="33">
        <v>65710</v>
      </c>
      <c r="N11" s="85">
        <v>21276</v>
      </c>
      <c r="O11" s="86">
        <f>C11-J11-K11</f>
        <v>626806</v>
      </c>
      <c r="P11" s="30"/>
      <c r="Q11" s="31">
        <f t="shared" si="0"/>
        <v>29.460706899793195</v>
      </c>
      <c r="R11" s="30"/>
      <c r="S11" s="28"/>
      <c r="T11" s="30"/>
      <c r="U11" s="30"/>
      <c r="V11" s="30"/>
    </row>
    <row r="12" spans="1:22" ht="15.75" thickBot="1" x14ac:dyDescent="0.3">
      <c r="A12" s="50" t="s">
        <v>21</v>
      </c>
      <c r="B12" s="51"/>
      <c r="C12" s="44">
        <f t="shared" ref="C12:K12" si="1">SUM(C7:C11)</f>
        <v>2836463.7</v>
      </c>
      <c r="D12" s="44">
        <f t="shared" si="1"/>
        <v>2245178.71</v>
      </c>
      <c r="E12" s="44">
        <f t="shared" si="1"/>
        <v>171932.89</v>
      </c>
      <c r="F12" s="44">
        <f t="shared" si="1"/>
        <v>119570</v>
      </c>
      <c r="G12" s="44">
        <f t="shared" si="1"/>
        <v>51984.39</v>
      </c>
      <c r="H12" s="44">
        <f t="shared" si="1"/>
        <v>118</v>
      </c>
      <c r="I12" s="44">
        <f t="shared" si="1"/>
        <v>260.5</v>
      </c>
      <c r="J12" s="44">
        <f t="shared" si="1"/>
        <v>90858.62</v>
      </c>
      <c r="K12" s="44">
        <f t="shared" si="1"/>
        <v>14191.33</v>
      </c>
      <c r="L12" s="44">
        <f>K12/C12*100</f>
        <v>0.50031770193286806</v>
      </c>
      <c r="M12" s="44">
        <f>SUM(M7:M11)</f>
        <v>314272.15000000002</v>
      </c>
      <c r="N12" s="31"/>
      <c r="O12" s="86"/>
      <c r="P12" s="30"/>
      <c r="Q12" s="30"/>
      <c r="R12" s="30"/>
      <c r="S12" s="28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8"/>
      <c r="O13" s="28"/>
      <c r="P13" s="30"/>
      <c r="Q13" s="30"/>
      <c r="R13" s="30"/>
      <c r="S13" s="28"/>
    </row>
    <row r="14" spans="1:22" x14ac:dyDescent="0.25">
      <c r="N14" s="28"/>
      <c r="O14" s="29"/>
      <c r="P14" s="28"/>
      <c r="Q14" s="28"/>
      <c r="R14" s="28"/>
      <c r="S14" s="28"/>
    </row>
    <row r="15" spans="1:22" x14ac:dyDescent="0.25">
      <c r="N15" s="29"/>
      <c r="O15" s="28"/>
      <c r="P15" s="28"/>
      <c r="Q15" s="28"/>
      <c r="R15" s="28"/>
      <c r="S15" s="28"/>
    </row>
    <row r="16" spans="1:22" x14ac:dyDescent="0.25">
      <c r="N16" s="28"/>
      <c r="O16" s="28"/>
      <c r="P16" s="28"/>
      <c r="Q16" s="28"/>
      <c r="R16" s="28"/>
      <c r="S16" s="28"/>
    </row>
    <row r="29" spans="4:11" x14ac:dyDescent="0.25">
      <c r="D29" s="4"/>
      <c r="E29" s="4"/>
      <c r="G29" s="4"/>
    </row>
    <row r="30" spans="4:11" x14ac:dyDescent="0.25">
      <c r="G30" s="4"/>
      <c r="H30" s="4"/>
      <c r="I30" s="4"/>
      <c r="K30" s="4"/>
    </row>
    <row r="31" spans="4:11" x14ac:dyDescent="0.25">
      <c r="E31" s="4"/>
      <c r="F31" s="5"/>
      <c r="I31" s="4"/>
    </row>
  </sheetData>
  <sortState ref="B55:C58">
    <sortCondition ref="C54"/>
  </sortState>
  <mergeCells count="15">
    <mergeCell ref="L5:L6"/>
    <mergeCell ref="A12:B12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T22"/>
  <sheetViews>
    <sheetView zoomScale="130" zoomScaleNormal="130" workbookViewId="0">
      <selection activeCell="A2" sqref="A2:M2"/>
    </sheetView>
  </sheetViews>
  <sheetFormatPr defaultColWidth="8.85546875" defaultRowHeight="15" x14ac:dyDescent="0.25"/>
  <cols>
    <col min="1" max="1" width="3.28515625" style="1" customWidth="1"/>
    <col min="2" max="2" width="10.5703125" style="1" customWidth="1"/>
    <col min="3" max="3" width="10.5703125" style="1" bestFit="1" customWidth="1"/>
    <col min="4" max="4" width="9.7109375" style="1" customWidth="1"/>
    <col min="5" max="12" width="8.85546875" style="1"/>
    <col min="13" max="13" width="9.42578125" style="1" customWidth="1"/>
    <col min="14" max="14" width="10.5703125" style="1" bestFit="1" customWidth="1"/>
    <col min="15" max="15" width="10.28515625" style="1" customWidth="1"/>
    <col min="16" max="16384" width="8.85546875" style="1"/>
  </cols>
  <sheetData>
    <row r="2" spans="1:20" x14ac:dyDescent="0.2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/>
      <c r="O3" s="28"/>
      <c r="P3" s="28"/>
      <c r="Q3" s="28"/>
      <c r="R3" s="28"/>
      <c r="S3" s="28"/>
      <c r="T3" s="28"/>
    </row>
    <row r="4" spans="1:20" x14ac:dyDescent="0.25">
      <c r="A4" s="20" t="s">
        <v>0</v>
      </c>
      <c r="B4" s="21" t="s">
        <v>1</v>
      </c>
      <c r="C4" s="71" t="s">
        <v>2</v>
      </c>
      <c r="D4" s="74" t="s">
        <v>3</v>
      </c>
      <c r="E4" s="77" t="s">
        <v>4</v>
      </c>
      <c r="F4" s="78"/>
      <c r="G4" s="78"/>
      <c r="H4" s="78"/>
      <c r="I4" s="79"/>
      <c r="J4" s="74" t="s">
        <v>5</v>
      </c>
      <c r="K4" s="79" t="s">
        <v>6</v>
      </c>
      <c r="L4" s="79"/>
      <c r="M4" s="74" t="s">
        <v>7</v>
      </c>
      <c r="N4" s="28"/>
      <c r="O4" s="28"/>
      <c r="P4" s="28"/>
      <c r="Q4" s="28"/>
      <c r="R4" s="28"/>
      <c r="S4" s="28"/>
      <c r="T4" s="28"/>
    </row>
    <row r="5" spans="1:20" x14ac:dyDescent="0.25">
      <c r="A5" s="22" t="s">
        <v>8</v>
      </c>
      <c r="B5" s="23" t="s">
        <v>9</v>
      </c>
      <c r="C5" s="72"/>
      <c r="D5" s="75"/>
      <c r="E5" s="74" t="s">
        <v>2</v>
      </c>
      <c r="F5" s="74" t="s">
        <v>10</v>
      </c>
      <c r="G5" s="74" t="s">
        <v>11</v>
      </c>
      <c r="H5" s="83" t="s">
        <v>12</v>
      </c>
      <c r="I5" s="74" t="s">
        <v>13</v>
      </c>
      <c r="J5" s="80"/>
      <c r="K5" s="74" t="s">
        <v>2</v>
      </c>
      <c r="L5" s="74" t="s">
        <v>14</v>
      </c>
      <c r="M5" s="80"/>
      <c r="N5" s="28"/>
      <c r="O5" s="28"/>
      <c r="P5" s="28"/>
      <c r="Q5" s="28"/>
      <c r="R5" s="28"/>
      <c r="S5" s="28"/>
      <c r="T5" s="28"/>
    </row>
    <row r="6" spans="1:20" x14ac:dyDescent="0.25">
      <c r="A6" s="24"/>
      <c r="B6" s="25" t="s">
        <v>15</v>
      </c>
      <c r="C6" s="73"/>
      <c r="D6" s="76"/>
      <c r="E6" s="82"/>
      <c r="F6" s="82"/>
      <c r="G6" s="82"/>
      <c r="H6" s="84"/>
      <c r="I6" s="76"/>
      <c r="J6" s="81"/>
      <c r="K6" s="76"/>
      <c r="L6" s="76"/>
      <c r="M6" s="81"/>
      <c r="N6" s="30" t="s">
        <v>33</v>
      </c>
      <c r="O6" s="30" t="s">
        <v>34</v>
      </c>
      <c r="P6" s="30"/>
      <c r="Q6" s="30"/>
      <c r="R6" s="28"/>
      <c r="S6" s="28"/>
      <c r="T6" s="28"/>
    </row>
    <row r="7" spans="1:20" x14ac:dyDescent="0.25">
      <c r="A7" s="19">
        <v>1</v>
      </c>
      <c r="B7" s="32" t="s">
        <v>22</v>
      </c>
      <c r="C7" s="33">
        <v>619549</v>
      </c>
      <c r="D7" s="33">
        <v>489568</v>
      </c>
      <c r="E7" s="33">
        <v>31149</v>
      </c>
      <c r="F7" s="33">
        <v>22485</v>
      </c>
      <c r="G7" s="33">
        <v>8632</v>
      </c>
      <c r="H7" s="33">
        <v>19</v>
      </c>
      <c r="I7" s="34">
        <v>13</v>
      </c>
      <c r="J7" s="34">
        <v>0</v>
      </c>
      <c r="K7" s="34">
        <v>2391</v>
      </c>
      <c r="L7" s="34">
        <v>0.39</v>
      </c>
      <c r="M7" s="34">
        <v>96441</v>
      </c>
      <c r="N7" s="85">
        <v>23687</v>
      </c>
      <c r="O7" s="86">
        <f>C7-J7-K7</f>
        <v>617158</v>
      </c>
      <c r="P7" s="31">
        <f>O7/N7</f>
        <v>26.054713555958966</v>
      </c>
      <c r="Q7" s="30"/>
      <c r="R7" s="28"/>
      <c r="S7" s="28"/>
      <c r="T7" s="28"/>
    </row>
    <row r="8" spans="1:20" x14ac:dyDescent="0.25">
      <c r="A8" s="19">
        <v>2</v>
      </c>
      <c r="B8" s="35" t="s">
        <v>23</v>
      </c>
      <c r="C8" s="33">
        <v>603517</v>
      </c>
      <c r="D8" s="33">
        <v>490513</v>
      </c>
      <c r="E8" s="33">
        <v>32590</v>
      </c>
      <c r="F8" s="33">
        <v>26000</v>
      </c>
      <c r="G8" s="33">
        <v>6103</v>
      </c>
      <c r="H8" s="33">
        <v>0</v>
      </c>
      <c r="I8" s="33">
        <v>487</v>
      </c>
      <c r="J8" s="34">
        <v>0</v>
      </c>
      <c r="K8" s="33">
        <v>18289</v>
      </c>
      <c r="L8" s="34">
        <v>3.03</v>
      </c>
      <c r="M8" s="33">
        <v>62125</v>
      </c>
      <c r="N8" s="85">
        <v>31031</v>
      </c>
      <c r="O8" s="86">
        <f t="shared" ref="O8:O13" si="0">C8-J8-K8</f>
        <v>585228</v>
      </c>
      <c r="P8" s="31">
        <f t="shared" ref="P8:P13" si="1">O8/N8</f>
        <v>18.859463117527632</v>
      </c>
      <c r="Q8" s="30"/>
      <c r="R8" s="28"/>
      <c r="S8" s="28"/>
      <c r="T8" s="28"/>
    </row>
    <row r="9" spans="1:20" x14ac:dyDescent="0.25">
      <c r="A9" s="19">
        <v>3</v>
      </c>
      <c r="B9" s="35" t="s">
        <v>24</v>
      </c>
      <c r="C9" s="33">
        <v>438012</v>
      </c>
      <c r="D9" s="33">
        <v>369697</v>
      </c>
      <c r="E9" s="33">
        <v>22441</v>
      </c>
      <c r="F9" s="33">
        <v>16915</v>
      </c>
      <c r="G9" s="33">
        <v>5526</v>
      </c>
      <c r="H9" s="33">
        <v>0</v>
      </c>
      <c r="I9" s="33">
        <v>0</v>
      </c>
      <c r="J9" s="34">
        <v>0</v>
      </c>
      <c r="K9" s="33">
        <v>494</v>
      </c>
      <c r="L9" s="34">
        <v>0.11</v>
      </c>
      <c r="M9" s="33">
        <v>45380</v>
      </c>
      <c r="N9" s="85">
        <v>15355</v>
      </c>
      <c r="O9" s="86">
        <f t="shared" si="0"/>
        <v>437518</v>
      </c>
      <c r="P9" s="31">
        <f t="shared" si="1"/>
        <v>28.493520026050145</v>
      </c>
      <c r="Q9" s="30"/>
      <c r="R9" s="28"/>
      <c r="S9" s="28"/>
      <c r="T9" s="28"/>
    </row>
    <row r="10" spans="1:20" x14ac:dyDescent="0.25">
      <c r="A10" s="19">
        <v>4</v>
      </c>
      <c r="B10" s="35" t="s">
        <v>25</v>
      </c>
      <c r="C10" s="33">
        <v>403478</v>
      </c>
      <c r="D10" s="33">
        <v>329331</v>
      </c>
      <c r="E10" s="33">
        <v>27025</v>
      </c>
      <c r="F10" s="33">
        <v>20232</v>
      </c>
      <c r="G10" s="33">
        <v>6793</v>
      </c>
      <c r="H10" s="33">
        <v>0</v>
      </c>
      <c r="I10" s="33">
        <v>0</v>
      </c>
      <c r="J10" s="34">
        <v>0</v>
      </c>
      <c r="K10" s="33">
        <v>1806</v>
      </c>
      <c r="L10" s="34">
        <v>0.45</v>
      </c>
      <c r="M10" s="33">
        <v>45316</v>
      </c>
      <c r="N10" s="85">
        <v>23392</v>
      </c>
      <c r="O10" s="86">
        <f t="shared" si="0"/>
        <v>401672</v>
      </c>
      <c r="P10" s="31">
        <f t="shared" si="1"/>
        <v>17.171340629274965</v>
      </c>
      <c r="Q10" s="30"/>
      <c r="R10" s="28"/>
      <c r="S10" s="28"/>
      <c r="T10" s="28"/>
    </row>
    <row r="11" spans="1:20" x14ac:dyDescent="0.25">
      <c r="A11" s="19">
        <v>5</v>
      </c>
      <c r="B11" s="35" t="s">
        <v>26</v>
      </c>
      <c r="C11" s="36">
        <v>705740</v>
      </c>
      <c r="D11" s="36">
        <v>542200</v>
      </c>
      <c r="E11" s="36">
        <v>36800</v>
      </c>
      <c r="F11" s="36">
        <v>27400</v>
      </c>
      <c r="G11" s="36">
        <v>9300</v>
      </c>
      <c r="H11" s="33">
        <v>100</v>
      </c>
      <c r="I11" s="33">
        <v>0</v>
      </c>
      <c r="J11" s="34">
        <v>0</v>
      </c>
      <c r="K11" s="33">
        <v>8300</v>
      </c>
      <c r="L11" s="34">
        <v>1.18</v>
      </c>
      <c r="M11" s="33">
        <v>118440</v>
      </c>
      <c r="N11" s="85">
        <v>32558</v>
      </c>
      <c r="O11" s="86">
        <f t="shared" si="0"/>
        <v>697440</v>
      </c>
      <c r="P11" s="31">
        <f t="shared" si="1"/>
        <v>21.421463234842435</v>
      </c>
      <c r="Q11" s="30"/>
      <c r="R11" s="28"/>
      <c r="S11" s="28"/>
      <c r="T11" s="28"/>
    </row>
    <row r="12" spans="1:20" x14ac:dyDescent="0.25">
      <c r="A12" s="26">
        <v>6</v>
      </c>
      <c r="B12" s="37" t="s">
        <v>27</v>
      </c>
      <c r="C12" s="33">
        <v>682298</v>
      </c>
      <c r="D12" s="33">
        <v>571456</v>
      </c>
      <c r="E12" s="33">
        <v>37027</v>
      </c>
      <c r="F12" s="33">
        <v>33524</v>
      </c>
      <c r="G12" s="33">
        <v>3503</v>
      </c>
      <c r="H12" s="33">
        <v>0</v>
      </c>
      <c r="I12" s="33">
        <v>0</v>
      </c>
      <c r="J12" s="34">
        <v>0</v>
      </c>
      <c r="K12" s="33">
        <v>4249</v>
      </c>
      <c r="L12" s="34">
        <v>0.62</v>
      </c>
      <c r="M12" s="33">
        <v>69566</v>
      </c>
      <c r="N12" s="85">
        <v>33928</v>
      </c>
      <c r="O12" s="86">
        <f t="shared" si="0"/>
        <v>678049</v>
      </c>
      <c r="P12" s="31">
        <f t="shared" si="1"/>
        <v>19.984938693704315</v>
      </c>
      <c r="Q12" s="30"/>
      <c r="R12" s="28"/>
      <c r="S12" s="28"/>
      <c r="T12" s="28"/>
    </row>
    <row r="13" spans="1:20" x14ac:dyDescent="0.25">
      <c r="A13" s="26">
        <v>7</v>
      </c>
      <c r="B13" s="37" t="s">
        <v>29</v>
      </c>
      <c r="C13" s="33">
        <v>1212824</v>
      </c>
      <c r="D13" s="33">
        <v>869626</v>
      </c>
      <c r="E13" s="33">
        <v>90117</v>
      </c>
      <c r="F13" s="33">
        <v>81812</v>
      </c>
      <c r="G13" s="33">
        <v>6395</v>
      </c>
      <c r="H13" s="33">
        <v>0</v>
      </c>
      <c r="I13" s="33">
        <v>1910</v>
      </c>
      <c r="J13" s="34">
        <v>0</v>
      </c>
      <c r="K13" s="33">
        <v>28879</v>
      </c>
      <c r="L13" s="34">
        <v>2.38</v>
      </c>
      <c r="M13" s="33">
        <v>224202</v>
      </c>
      <c r="N13" s="85">
        <v>98456</v>
      </c>
      <c r="O13" s="86">
        <f t="shared" si="0"/>
        <v>1183945</v>
      </c>
      <c r="P13" s="31">
        <f t="shared" si="1"/>
        <v>12.025117819127326</v>
      </c>
      <c r="Q13" s="30"/>
      <c r="R13" s="28"/>
      <c r="S13" s="28"/>
      <c r="T13" s="28"/>
    </row>
    <row r="14" spans="1:20" x14ac:dyDescent="0.25">
      <c r="A14" s="69" t="s">
        <v>21</v>
      </c>
      <c r="B14" s="70"/>
      <c r="C14" s="41">
        <f t="shared" ref="C14:K14" si="2">SUM(C7:C13)</f>
        <v>4665418</v>
      </c>
      <c r="D14" s="41">
        <f t="shared" si="2"/>
        <v>3662391</v>
      </c>
      <c r="E14" s="41">
        <f t="shared" si="2"/>
        <v>277149</v>
      </c>
      <c r="F14" s="41">
        <f t="shared" si="2"/>
        <v>228368</v>
      </c>
      <c r="G14" s="41">
        <f t="shared" si="2"/>
        <v>46252</v>
      </c>
      <c r="H14" s="41">
        <f t="shared" si="2"/>
        <v>119</v>
      </c>
      <c r="I14" s="41">
        <f t="shared" si="2"/>
        <v>2410</v>
      </c>
      <c r="J14" s="42">
        <f t="shared" si="2"/>
        <v>0</v>
      </c>
      <c r="K14" s="41">
        <f t="shared" si="2"/>
        <v>64408</v>
      </c>
      <c r="L14" s="42">
        <v>1.38</v>
      </c>
      <c r="M14" s="41">
        <f>SUM(M7:M13)</f>
        <v>661470</v>
      </c>
      <c r="N14" s="31"/>
      <c r="O14" s="86"/>
      <c r="P14" s="30"/>
      <c r="Q14" s="30"/>
      <c r="R14" s="28"/>
      <c r="S14" s="28"/>
      <c r="T14" s="28"/>
    </row>
    <row r="15" spans="1:20" ht="15.75" thickBot="1" x14ac:dyDescent="0.3">
      <c r="A15" s="27">
        <v>8</v>
      </c>
      <c r="B15" s="38" t="s">
        <v>28</v>
      </c>
      <c r="C15" s="39">
        <v>2356100</v>
      </c>
      <c r="D15" s="39">
        <v>1982600</v>
      </c>
      <c r="E15" s="39">
        <v>201800</v>
      </c>
      <c r="F15" s="39">
        <v>165800</v>
      </c>
      <c r="G15" s="39">
        <v>34000</v>
      </c>
      <c r="H15" s="39">
        <v>2000</v>
      </c>
      <c r="I15" s="39">
        <v>0</v>
      </c>
      <c r="J15" s="40">
        <v>0</v>
      </c>
      <c r="K15" s="39">
        <v>20000</v>
      </c>
      <c r="L15" s="40">
        <v>0.85</v>
      </c>
      <c r="M15" s="39">
        <v>151700</v>
      </c>
      <c r="N15" s="85">
        <v>552131</v>
      </c>
      <c r="O15" s="86">
        <f>C15-J15-K15</f>
        <v>2336100</v>
      </c>
      <c r="P15" s="31">
        <f>O15/N15</f>
        <v>4.231061106874999</v>
      </c>
      <c r="Q15" s="30"/>
      <c r="R15" s="28"/>
      <c r="S15" s="28"/>
      <c r="T15" s="28"/>
    </row>
    <row r="16" spans="1:20" ht="15.75" thickBot="1" x14ac:dyDescent="0.3">
      <c r="A16" s="50" t="s">
        <v>21</v>
      </c>
      <c r="B16" s="51"/>
      <c r="C16" s="43">
        <f t="shared" ref="C16:K16" si="3">SUM(C14:C15)</f>
        <v>7021518</v>
      </c>
      <c r="D16" s="43">
        <f t="shared" si="3"/>
        <v>5644991</v>
      </c>
      <c r="E16" s="43">
        <f t="shared" si="3"/>
        <v>478949</v>
      </c>
      <c r="F16" s="43">
        <f t="shared" si="3"/>
        <v>394168</v>
      </c>
      <c r="G16" s="43">
        <f t="shared" si="3"/>
        <v>80252</v>
      </c>
      <c r="H16" s="43">
        <f t="shared" si="3"/>
        <v>2119</v>
      </c>
      <c r="I16" s="43">
        <f t="shared" si="3"/>
        <v>2410</v>
      </c>
      <c r="J16" s="43">
        <f t="shared" si="3"/>
        <v>0</v>
      </c>
      <c r="K16" s="43">
        <f t="shared" si="3"/>
        <v>84408</v>
      </c>
      <c r="L16" s="44">
        <v>1.2</v>
      </c>
      <c r="M16" s="43">
        <f>SUM(M14:M15)</f>
        <v>813170</v>
      </c>
      <c r="N16" s="86"/>
      <c r="O16" s="86"/>
      <c r="P16" s="30"/>
      <c r="Q16" s="30"/>
      <c r="R16" s="28"/>
      <c r="S16" s="28"/>
      <c r="T16" s="28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8"/>
      <c r="O17" s="28"/>
      <c r="P17" s="28"/>
      <c r="Q17" s="28"/>
      <c r="R17" s="28"/>
      <c r="S17" s="28"/>
      <c r="T17" s="28"/>
    </row>
    <row r="18" spans="1:20" x14ac:dyDescent="0.25">
      <c r="N18" s="29"/>
      <c r="O18" s="28"/>
      <c r="P18" s="28"/>
      <c r="Q18" s="28"/>
      <c r="R18" s="28"/>
      <c r="S18" s="28"/>
      <c r="T18" s="28"/>
    </row>
    <row r="19" spans="1:20" x14ac:dyDescent="0.25">
      <c r="N19" s="29"/>
      <c r="O19" s="28"/>
      <c r="P19" s="28"/>
      <c r="Q19" s="28"/>
      <c r="R19" s="28"/>
      <c r="S19" s="28"/>
      <c r="T19" s="28"/>
    </row>
    <row r="20" spans="1:20" x14ac:dyDescent="0.25">
      <c r="N20" s="29"/>
      <c r="O20" s="28"/>
      <c r="P20" s="28"/>
      <c r="Q20" s="28"/>
      <c r="R20" s="28"/>
      <c r="S20" s="28"/>
      <c r="T20" s="28"/>
    </row>
    <row r="21" spans="1:20" x14ac:dyDescent="0.25">
      <c r="N21" s="28"/>
      <c r="O21" s="28"/>
      <c r="P21" s="28"/>
      <c r="Q21" s="28"/>
      <c r="R21" s="28"/>
      <c r="S21" s="28"/>
      <c r="T21" s="28"/>
    </row>
    <row r="22" spans="1:20" x14ac:dyDescent="0.25">
      <c r="N22" s="28"/>
      <c r="O22" s="28"/>
      <c r="P22" s="28"/>
      <c r="Q22" s="28"/>
      <c r="R22" s="28"/>
      <c r="S22" s="28"/>
      <c r="T22" s="28"/>
    </row>
  </sheetData>
  <sortState ref="B73:C79">
    <sortCondition ref="C72"/>
  </sortState>
  <mergeCells count="16">
    <mergeCell ref="A14:B14"/>
    <mergeCell ref="A16:B16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O21" sqref="O21"/>
    </sheetView>
  </sheetViews>
  <sheetFormatPr defaultRowHeight="15" x14ac:dyDescent="0.25"/>
  <cols>
    <col min="1" max="1" width="8" customWidth="1"/>
    <col min="2" max="2" width="9.140625" hidden="1" customWidth="1"/>
  </cols>
  <sheetData>
    <row r="3" spans="1:3" x14ac:dyDescent="0.25">
      <c r="A3" t="s">
        <v>31</v>
      </c>
      <c r="C3" s="9">
        <v>0.34</v>
      </c>
    </row>
    <row r="4" spans="1:3" x14ac:dyDescent="0.25">
      <c r="A4" t="s">
        <v>3</v>
      </c>
      <c r="C4" s="12">
        <v>0.55800000000000005</v>
      </c>
    </row>
    <row r="5" spans="1:3" x14ac:dyDescent="0.25">
      <c r="A5" t="s">
        <v>4</v>
      </c>
      <c r="C5" s="12">
        <v>9.6000000000000002E-2</v>
      </c>
    </row>
    <row r="6" spans="1:3" x14ac:dyDescent="0.25">
      <c r="A6" t="s">
        <v>32</v>
      </c>
      <c r="C6" s="12">
        <v>6.0000000000000001E-3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F1" workbookViewId="0">
      <selection activeCell="P15" sqref="P15"/>
    </sheetView>
  </sheetViews>
  <sheetFormatPr defaultRowHeight="15" x14ac:dyDescent="0.25"/>
  <cols>
    <col min="1" max="1" width="18.28515625" customWidth="1"/>
    <col min="7" max="7" width="15.140625" customWidth="1"/>
    <col min="8" max="8" width="17.7109375" customWidth="1"/>
  </cols>
  <sheetData>
    <row r="1" spans="1:8" x14ac:dyDescent="0.25">
      <c r="A1" t="s">
        <v>3</v>
      </c>
      <c r="B1" s="9">
        <v>0.63</v>
      </c>
      <c r="C1" s="9"/>
    </row>
    <row r="2" spans="1:8" x14ac:dyDescent="0.25">
      <c r="A2" t="s">
        <v>4</v>
      </c>
      <c r="B2" s="9">
        <v>0.11</v>
      </c>
      <c r="C2" s="9"/>
    </row>
    <row r="3" spans="1:8" x14ac:dyDescent="0.25">
      <c r="A3" t="s">
        <v>6</v>
      </c>
      <c r="B3" s="9">
        <v>0.03</v>
      </c>
      <c r="C3" s="9"/>
    </row>
    <row r="4" spans="1:8" x14ac:dyDescent="0.25">
      <c r="A4" t="s">
        <v>30</v>
      </c>
      <c r="B4" s="9">
        <v>0.24</v>
      </c>
      <c r="C4" s="9"/>
    </row>
    <row r="11" spans="1:8" x14ac:dyDescent="0.25">
      <c r="G11" s="8" t="s">
        <v>28</v>
      </c>
      <c r="H11">
        <v>9.32</v>
      </c>
    </row>
    <row r="12" spans="1:8" x14ac:dyDescent="0.25">
      <c r="G12" s="8" t="s">
        <v>29</v>
      </c>
      <c r="H12" s="11">
        <v>23.2</v>
      </c>
    </row>
    <row r="13" spans="1:8" x14ac:dyDescent="0.25">
      <c r="G13" s="7" t="s">
        <v>23</v>
      </c>
      <c r="H13">
        <v>40.33</v>
      </c>
    </row>
    <row r="14" spans="1:8" x14ac:dyDescent="0.25">
      <c r="G14" s="7" t="s">
        <v>26</v>
      </c>
      <c r="H14">
        <v>42.39</v>
      </c>
    </row>
    <row r="15" spans="1:8" x14ac:dyDescent="0.25">
      <c r="G15" s="7" t="s">
        <v>25</v>
      </c>
      <c r="H15">
        <v>43.11</v>
      </c>
    </row>
    <row r="16" spans="1:8" x14ac:dyDescent="0.25">
      <c r="G16" s="8" t="s">
        <v>27</v>
      </c>
      <c r="H16">
        <v>45.9</v>
      </c>
    </row>
    <row r="17" spans="7:8" x14ac:dyDescent="0.25">
      <c r="G17" s="6" t="s">
        <v>22</v>
      </c>
      <c r="H17">
        <v>60.03</v>
      </c>
    </row>
    <row r="18" spans="7:8" x14ac:dyDescent="0.25">
      <c r="G18" s="10" t="s">
        <v>24</v>
      </c>
      <c r="H18">
        <v>69.040000000000006</v>
      </c>
    </row>
    <row r="24" spans="7:8" x14ac:dyDescent="0.25">
      <c r="G24" s="6" t="s">
        <v>22</v>
      </c>
      <c r="H24" s="5">
        <v>60.03</v>
      </c>
    </row>
    <row r="25" spans="7:8" x14ac:dyDescent="0.25">
      <c r="G25" s="8" t="s">
        <v>28</v>
      </c>
      <c r="H25" s="5">
        <v>9.32</v>
      </c>
    </row>
    <row r="26" spans="7:8" x14ac:dyDescent="0.25">
      <c r="G26" s="8" t="s">
        <v>29</v>
      </c>
      <c r="H26" s="5">
        <v>23.2</v>
      </c>
    </row>
    <row r="27" spans="7:8" x14ac:dyDescent="0.25">
      <c r="G27" s="7" t="s">
        <v>23</v>
      </c>
      <c r="H27" s="5">
        <v>40.33</v>
      </c>
    </row>
    <row r="28" spans="7:8" x14ac:dyDescent="0.25">
      <c r="G28" s="7" t="s">
        <v>26</v>
      </c>
      <c r="H28" s="5">
        <v>42.39</v>
      </c>
    </row>
    <row r="29" spans="7:8" x14ac:dyDescent="0.25">
      <c r="G29" s="7" t="s">
        <v>25</v>
      </c>
      <c r="H29" s="5">
        <v>43.11</v>
      </c>
    </row>
    <row r="30" spans="7:8" x14ac:dyDescent="0.25">
      <c r="G30" s="8" t="s">
        <v>27</v>
      </c>
      <c r="H30" s="5">
        <v>45.9</v>
      </c>
    </row>
    <row r="31" spans="7:8" x14ac:dyDescent="0.25">
      <c r="G31" s="10" t="s">
        <v>24</v>
      </c>
      <c r="H31" s="5">
        <v>69.040000000000006</v>
      </c>
    </row>
    <row r="34" spans="7:11" x14ac:dyDescent="0.25">
      <c r="G34" s="8" t="s">
        <v>28</v>
      </c>
      <c r="H34" s="5">
        <v>9.32</v>
      </c>
    </row>
    <row r="35" spans="7:11" x14ac:dyDescent="0.25">
      <c r="G35" s="8" t="s">
        <v>29</v>
      </c>
      <c r="H35" s="5">
        <v>23.2</v>
      </c>
    </row>
    <row r="36" spans="7:11" x14ac:dyDescent="0.25">
      <c r="G36" s="7" t="s">
        <v>23</v>
      </c>
      <c r="H36" s="5">
        <v>40.33</v>
      </c>
    </row>
    <row r="37" spans="7:11" x14ac:dyDescent="0.25">
      <c r="G37" s="7" t="s">
        <v>26</v>
      </c>
      <c r="H37" s="5">
        <v>42.39</v>
      </c>
    </row>
    <row r="38" spans="7:11" x14ac:dyDescent="0.25">
      <c r="G38" s="7" t="s">
        <v>25</v>
      </c>
      <c r="H38" s="5">
        <v>43.11</v>
      </c>
      <c r="J38" s="6"/>
    </row>
    <row r="39" spans="7:11" x14ac:dyDescent="0.25">
      <c r="G39" s="8" t="s">
        <v>27</v>
      </c>
      <c r="H39" s="5">
        <v>45.9</v>
      </c>
      <c r="J39" s="8"/>
    </row>
    <row r="40" spans="7:11" x14ac:dyDescent="0.25">
      <c r="G40" s="6" t="s">
        <v>22</v>
      </c>
      <c r="H40" s="5">
        <v>60.03</v>
      </c>
      <c r="J40" s="8"/>
      <c r="K40" s="11"/>
    </row>
    <row r="41" spans="7:11" x14ac:dyDescent="0.25">
      <c r="G41" s="10" t="s">
        <v>24</v>
      </c>
      <c r="H41" s="5">
        <v>69.040000000000006</v>
      </c>
      <c r="J41" s="7"/>
    </row>
    <row r="42" spans="7:11" x14ac:dyDescent="0.25">
      <c r="J42" s="7"/>
    </row>
    <row r="43" spans="7:11" x14ac:dyDescent="0.25">
      <c r="J43" s="7"/>
    </row>
    <row r="44" spans="7:11" x14ac:dyDescent="0.25">
      <c r="J44" s="8"/>
    </row>
    <row r="45" spans="7:11" x14ac:dyDescent="0.25">
      <c r="J45" s="10"/>
    </row>
  </sheetData>
  <sortState ref="G11:H18">
    <sortCondition ref="H11:H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Lapas3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2020-08-06T12:37:28Z</cp:lastPrinted>
  <dcterms:created xsi:type="dcterms:W3CDTF">2014-01-10T08:14:18Z</dcterms:created>
  <dcterms:modified xsi:type="dcterms:W3CDTF">2020-08-06T12:37:33Z</dcterms:modified>
</cp:coreProperties>
</file>