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285" yWindow="555" windowWidth="16935" windowHeight="6915"/>
  </bookViews>
  <sheets>
    <sheet name="Alytaus" sheetId="2" r:id="rId1"/>
    <sheet name="Vilniaus" sheetId="1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V14" i="1" l="1"/>
  <c r="V16" i="1" s="1"/>
  <c r="U14" i="1"/>
  <c r="U16" i="1" s="1"/>
  <c r="T16" i="1"/>
  <c r="T14" i="1"/>
  <c r="S14" i="1"/>
  <c r="S16" i="1" s="1"/>
  <c r="Q14" i="1" l="1"/>
  <c r="Q16" i="1" s="1"/>
  <c r="M14" i="1"/>
  <c r="M16" i="1" s="1"/>
  <c r="I14" i="1"/>
  <c r="I16" i="1" s="1"/>
  <c r="E14" i="1"/>
  <c r="E16" i="1" s="1"/>
  <c r="Q12" i="2"/>
  <c r="M12" i="2"/>
  <c r="I12" i="2"/>
  <c r="D18" i="4" l="1"/>
  <c r="E18" i="4"/>
  <c r="F18" i="4"/>
  <c r="C18" i="4"/>
  <c r="D12" i="4"/>
  <c r="E12" i="4"/>
  <c r="F12" i="4"/>
  <c r="C12" i="4"/>
  <c r="D11" i="2"/>
  <c r="P11" i="2" l="1"/>
  <c r="H11" i="2"/>
  <c r="P10" i="2" l="1"/>
  <c r="L10" i="2"/>
  <c r="H10" i="2"/>
  <c r="D10" i="2"/>
  <c r="P9" i="2" l="1"/>
  <c r="L9" i="2"/>
  <c r="H9" i="2"/>
  <c r="D9" i="2"/>
  <c r="P8" i="2" l="1"/>
  <c r="L8" i="2"/>
  <c r="H8" i="2"/>
  <c r="D8" i="2"/>
  <c r="L7" i="2" l="1"/>
  <c r="H7" i="2"/>
  <c r="D7" i="2"/>
  <c r="L15" i="1"/>
  <c r="D15" i="1"/>
  <c r="D13" i="1"/>
  <c r="D12" i="1"/>
  <c r="D11" i="1"/>
  <c r="D10" i="1"/>
  <c r="D9" i="1"/>
  <c r="D7" i="1"/>
  <c r="P8" i="1" l="1"/>
  <c r="L8" i="1"/>
  <c r="H8" i="1"/>
  <c r="D8" i="1"/>
  <c r="P9" i="1" l="1"/>
  <c r="P10" i="1"/>
  <c r="P11" i="1"/>
  <c r="P12" i="1"/>
  <c r="P13" i="1"/>
  <c r="P7" i="1"/>
  <c r="L13" i="1"/>
  <c r="L11" i="1"/>
  <c r="L10" i="1"/>
  <c r="L7" i="1"/>
  <c r="H9" i="1"/>
  <c r="H10" i="1"/>
  <c r="H11" i="1"/>
  <c r="H12" i="1"/>
  <c r="H13" i="1"/>
  <c r="H7" i="1"/>
  <c r="B23" i="3" l="1"/>
  <c r="B24" i="3" s="1"/>
  <c r="A23" i="3"/>
  <c r="A24" i="3" s="1"/>
  <c r="B10" i="3"/>
  <c r="B11" i="3" s="1"/>
  <c r="A10" i="3"/>
  <c r="A11" i="3" s="1"/>
  <c r="R8" i="1" l="1"/>
  <c r="R9" i="1"/>
  <c r="R10" i="1"/>
  <c r="R11" i="1"/>
  <c r="R12" i="1"/>
  <c r="R13" i="1"/>
  <c r="R7" i="1"/>
  <c r="N8" i="1"/>
  <c r="N10" i="1"/>
  <c r="N11" i="1"/>
  <c r="N13" i="1"/>
  <c r="N15" i="1"/>
  <c r="N7" i="1"/>
  <c r="J8" i="1"/>
  <c r="J9" i="1"/>
  <c r="J10" i="1"/>
  <c r="J11" i="1"/>
  <c r="J12" i="1"/>
  <c r="J13" i="1"/>
  <c r="J15" i="1"/>
  <c r="J7" i="1"/>
  <c r="F8" i="1"/>
  <c r="F9" i="1"/>
  <c r="F10" i="1"/>
  <c r="F11" i="1"/>
  <c r="F12" i="1"/>
  <c r="F13" i="1"/>
  <c r="F15" i="1"/>
  <c r="F7" i="1"/>
  <c r="O14" i="1"/>
  <c r="K14" i="1"/>
  <c r="L14" i="1" s="1"/>
  <c r="G14" i="1"/>
  <c r="H14" i="1" s="1"/>
  <c r="C14" i="1"/>
  <c r="O16" i="1" l="1"/>
  <c r="R16" i="1" s="1"/>
  <c r="P14" i="1"/>
  <c r="C16" i="1"/>
  <c r="D14" i="1"/>
  <c r="N14" i="1"/>
  <c r="R14" i="1"/>
  <c r="J14" i="1"/>
  <c r="K16" i="1"/>
  <c r="F14" i="1"/>
  <c r="G16" i="1"/>
  <c r="J16" i="1" s="1"/>
  <c r="R9" i="2"/>
  <c r="R10" i="2"/>
  <c r="R11" i="2"/>
  <c r="R8" i="2"/>
  <c r="N8" i="2"/>
  <c r="N9" i="2"/>
  <c r="N10" i="2"/>
  <c r="N7" i="2"/>
  <c r="J8" i="2"/>
  <c r="J9" i="2"/>
  <c r="J10" i="2"/>
  <c r="J11" i="2"/>
  <c r="J7" i="2"/>
  <c r="F8" i="2"/>
  <c r="F9" i="2"/>
  <c r="F10" i="2"/>
  <c r="F11" i="2"/>
  <c r="F7" i="2"/>
  <c r="O12" i="2"/>
  <c r="P12" i="2" s="1"/>
  <c r="K12" i="2"/>
  <c r="L12" i="2" s="1"/>
  <c r="G12" i="2"/>
  <c r="H12" i="2" s="1"/>
  <c r="E12" i="2"/>
  <c r="C12" i="2"/>
  <c r="D16" i="1" l="1"/>
  <c r="N16" i="1"/>
  <c r="L16" i="1"/>
  <c r="F16" i="1"/>
  <c r="D12" i="2"/>
  <c r="J12" i="2"/>
  <c r="R12" i="2"/>
  <c r="F12" i="2"/>
  <c r="N12" i="2"/>
</calcChain>
</file>

<file path=xl/sharedStrings.xml><?xml version="1.0" encoding="utf-8"?>
<sst xmlns="http://schemas.openxmlformats.org/spreadsheetml/2006/main" count="109" uniqueCount="41">
  <si>
    <t>Eil.</t>
  </si>
  <si>
    <t>Savivaldybių</t>
  </si>
  <si>
    <t xml:space="preserve">SVB </t>
  </si>
  <si>
    <t>VB</t>
  </si>
  <si>
    <t>Miesto fil.</t>
  </si>
  <si>
    <t>Kaimo fil.</t>
  </si>
  <si>
    <t>Nr.</t>
  </si>
  <si>
    <t>viešosios</t>
  </si>
  <si>
    <t>bibliotekos</t>
  </si>
  <si>
    <t>skaičius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</si>
  <si>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</si>
  <si>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</si>
  <si>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</si>
  <si>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</si>
  <si>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</si>
  <si>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</si>
  <si>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</si>
  <si>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</si>
  <si>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</si>
  <si>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</si>
  <si>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</si>
  <si>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</si>
  <si>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</si>
  <si>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</si>
  <si>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</si>
  <si>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skirtu-mas</t>
  </si>
  <si>
    <t>Vilniaus r.</t>
  </si>
  <si>
    <t>Vaikai</t>
  </si>
  <si>
    <t>Suaugusieji</t>
  </si>
  <si>
    <t>Vart. Suagusieji.</t>
  </si>
  <si>
    <t>SVB</t>
  </si>
  <si>
    <t>MF</t>
  </si>
  <si>
    <t>KF</t>
  </si>
  <si>
    <t xml:space="preserve">Vilniaus m. </t>
  </si>
  <si>
    <t>Iš viso</t>
  </si>
  <si>
    <t>3.2.1. ALYTAUS APSKRITIES SAVIVALDYBIŲ VIEŠŲJŲ BIBLIOTEKŲ VARTOTOJŲ VAIKŲ SKAIČIUS 2018-2019 M.</t>
  </si>
  <si>
    <t>3.2.1. VILNIAUS APSKRITIES SAVIVALDYBIŲ VIEŠŲJŲ BIBLIOTEKŲ VARTOTOJŲ VAIKŲ SKAIČIUS 2018-2019 M.</t>
  </si>
  <si>
    <t>vart.sk SVB</t>
  </si>
  <si>
    <t>vaik. vart.sk.SVB</t>
  </si>
  <si>
    <t>Vart.sk.SVB,VB,MF,KF</t>
  </si>
  <si>
    <t>suaug.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</si>
</sst>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9" fontId="0" fillId="0" borderId="0" xfId="0" applyNumberFormat="1"/>
    <xf numFmtId="0" fontId="5" fillId="3" borderId="13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0" fontId="5" fillId="3" borderId="13" xfId="0" applyFont="1" applyFill="1" applyBorder="1" applyAlignment="1">
      <alignment horizontal="right"/>
    </xf>
    <xf numFmtId="0" fontId="13" fillId="2" borderId="0" xfId="0" applyFont="1" applyFill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4" fillId="2" borderId="0" xfId="0" applyFont="1" applyFill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7" fillId="4" borderId="1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/>
    <xf numFmtId="1" fontId="5" fillId="3" borderId="12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6" fillId="2" borderId="0" xfId="0" applyFont="1" applyFill="1" applyAlignment="1"/>
    <xf numFmtId="0" fontId="16" fillId="2" borderId="0" xfId="0" applyFont="1" applyFill="1"/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1" fontId="13" fillId="2" borderId="0" xfId="0" applyNumberFormat="1" applyFont="1" applyFill="1"/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9157954214056575"/>
          <c:w val="0.86111111111111116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29C-4CE6-B860-9800865EA56C}"/>
              </c:ext>
            </c:extLst>
          </c:dPt>
          <c:dPt>
            <c:idx val="1"/>
            <c:bubble3D val="0"/>
            <c:explosion val="9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29C-4CE6-B860-9800865EA56C}"/>
              </c:ext>
            </c:extLst>
          </c:dPt>
          <c:dLbls>
            <c:dLbl>
              <c:idx val="0"/>
              <c:layout>
                <c:manualLayout>
                  <c:x val="-0.25026520122484691"/>
                  <c:y val="-0.201708588509769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9C-4CE6-B860-9800865EA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(Alytaus!$Y$6,Alytaus!$C$12)</c:f>
              <c:numCache>
                <c:formatCode>General</c:formatCode>
                <c:ptCount val="2"/>
                <c:pt idx="0">
                  <c:v>30671</c:v>
                </c:pt>
                <c:pt idx="1">
                  <c:v>10220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9C-4CE6-B860-9800865EA5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Alytaus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9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788408208541319"/>
          <c:y val="2.3393751842027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414309484193012E-2"/>
          <c:y val="0.25349469496021221"/>
          <c:w val="0.93543168792752818"/>
          <c:h val="0.624920424403183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73148148148148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kern="1200" baseline="0">
                        <a:solidFill>
                          <a:sysClr val="window" lastClr="FFFFFF"/>
                        </a:solidFill>
                      </a:rPr>
                      <a:t>10854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63-4EBB-A11C-4996652B5817}"/>
                </c:ext>
              </c:extLst>
            </c:dLbl>
            <c:dLbl>
              <c:idx val="1"/>
              <c:layout>
                <c:manualLayout>
                  <c:x val="5.3806305152031251E-17"/>
                  <c:y val="0.198582743884467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10412</a:t>
                    </a:r>
                  </a:p>
                  <a:p>
                    <a:r>
                      <a:rPr lang="en-US"/>
                      <a:t>(-7,1%)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63-4EBB-A11C-4996652B5817}"/>
                </c:ext>
              </c:extLst>
            </c:dLbl>
            <c:dLbl>
              <c:idx val="2"/>
              <c:layout>
                <c:manualLayout>
                  <c:x val="0"/>
                  <c:y val="0.162037037037037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10220</a:t>
                    </a:r>
                  </a:p>
                  <a:p>
                    <a:r>
                      <a:rPr lang="en-US"/>
                      <a:t>(-2,7%)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63-4EBB-A11C-4996652B58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(Alytaus!$X$10,Alytaus!$Y$10,Alytaus!$C$5)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(Alytaus!$X$11,Alytaus!$Y$11,Alytaus!$C$12)</c:f>
              <c:numCache>
                <c:formatCode>General</c:formatCode>
                <c:ptCount val="3"/>
                <c:pt idx="0">
                  <c:v>10854</c:v>
                </c:pt>
                <c:pt idx="1">
                  <c:v>10412</c:v>
                </c:pt>
                <c:pt idx="2">
                  <c:v>10220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63-4EBB-A11C-4996652B58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858112"/>
        <c:axId val="58859904"/>
        <c:axId val="0"/>
      </c:bar3DChart>
      <c:catAx>
        <c:axId val="5885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859904"/>
        <c:crosses val="autoZero"/>
        <c:auto val="1"/>
        <c:lblAlgn val="ctr"/>
        <c:lblOffset val="100"/>
        <c:noMultiLvlLbl val="0"/>
      </c:catAx>
      <c:valAx>
        <c:axId val="5885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85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589511838282455"/>
          <c:y val="1.873874246069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77E-2"/>
          <c:y val="0.29401009431181846"/>
          <c:w val="0.85445553706784994"/>
          <c:h val="0.62804450338933104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920-4DD6-9FDA-0CC22E48A3E1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920-4DD6-9FDA-0CC22E48A3E1}"/>
              </c:ext>
            </c:extLst>
          </c:dPt>
          <c:dLbls>
            <c:dLbl>
              <c:idx val="0"/>
              <c:layout>
                <c:manualLayout>
                  <c:x val="-0.26892814960629924"/>
                  <c:y val="-0.22859580052493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20-4DD6-9FDA-0CC22E48A3E1}"/>
                </c:ext>
              </c:extLst>
            </c:dLbl>
            <c:dLbl>
              <c:idx val="1"/>
              <c:layout>
                <c:manualLayout>
                  <c:x val="0.1553908573928259"/>
                  <c:y val="8.5326990376202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20-4DD6-9FDA-0CC22E48A3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(Vilniaus!$Y$7,Vilniaus!$C$16)</c:f>
              <c:numCache>
                <c:formatCode>0</c:formatCode>
                <c:ptCount val="2"/>
                <c:pt idx="0">
                  <c:v>78228</c:v>
                </c:pt>
                <c:pt idx="1">
                  <c:v>26217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0-4DD6-9FDA-0CC22E48A3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9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AB-4D6B-939D-66CBA23676BC}"/>
                </c:ext>
              </c:extLst>
            </c:dLbl>
            <c:dLbl>
              <c:idx val="1"/>
              <c:layout>
                <c:manualLayout>
                  <c:x val="2.7777777777778286E-3"/>
                  <c:y val="0.199074074074074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28053</a:t>
                    </a:r>
                  </a:p>
                  <a:p>
                    <a:r>
                      <a:rPr lang="en-US"/>
                      <a:t>(+5,0%)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AB-4D6B-939D-66CBA23676BC}"/>
                </c:ext>
              </c:extLst>
            </c:dLbl>
            <c:dLbl>
              <c:idx val="2"/>
              <c:layout>
                <c:manualLayout>
                  <c:x val="0"/>
                  <c:y val="0.15740740740740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26217</a:t>
                    </a:r>
                  </a:p>
                  <a:p>
                    <a:r>
                      <a:rPr lang="en-US"/>
                      <a:t>(-8,5%)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AB-4D6B-939D-66CBA23676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(Vilniaus!$X$13,Vilniaus!$Y$13,Vilniaus!$C$5)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(Vilniaus!$X$14,Vilniaus!$Y$14,Vilniaus!$C$16)</c:f>
              <c:numCache>
                <c:formatCode>General</c:formatCode>
                <c:ptCount val="3"/>
                <c:pt idx="0">
                  <c:v>28869</c:v>
                </c:pt>
                <c:pt idx="1">
                  <c:v>28053</c:v>
                </c:pt>
                <c:pt idx="2" formatCode="0">
                  <c:v>26217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AB-4D6B-939D-66CBA23676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924032"/>
        <c:axId val="58951552"/>
        <c:axId val="0"/>
      </c:bar3DChart>
      <c:catAx>
        <c:axId val="5892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951552"/>
        <c:crosses val="autoZero"/>
        <c:auto val="1"/>
        <c:lblAlgn val="ctr"/>
        <c:lblOffset val="100"/>
        <c:noMultiLvlLbl val="0"/>
      </c:catAx>
      <c:valAx>
        <c:axId val="58951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92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</a:t>
            </a:r>
            <a:r>
              <a:rPr lang="lt-LT" b="1">
                <a:solidFill>
                  <a:schemeClr val="tx1"/>
                </a:solidFill>
              </a:rPr>
              <a:t>ties bibliotekų</a:t>
            </a:r>
            <a:r>
              <a:rPr lang="lt-LT" b="1" baseline="0">
                <a:solidFill>
                  <a:schemeClr val="tx1"/>
                </a:solidFill>
              </a:rPr>
              <a:t> vartotojai:</a:t>
            </a:r>
          </a:p>
          <a:p>
            <a:pPr>
              <a:defRPr/>
            </a:pPr>
            <a:r>
              <a:rPr lang="lt-LT" b="1" baseline="0">
                <a:solidFill>
                  <a:schemeClr val="tx1"/>
                </a:solidFill>
              </a:rPr>
              <a:t>vaikai ir suaugusieji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40555555555555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62-4C2C-81D4-0E579687654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62-4C2C-81D4-0E5796876549}"/>
              </c:ext>
            </c:extLst>
          </c:dPt>
          <c:dLbls>
            <c:dLbl>
              <c:idx val="0"/>
              <c:layout>
                <c:manualLayout>
                  <c:x val="-0.15452318460192477"/>
                  <c:y val="7.342228054826480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Vaikai</a:t>
                    </a:r>
                  </a:p>
                  <a:p>
                    <a:fld id="{BD7B3FFA-2378-4609-9622-3C2AA97347D2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162-4C2C-81D4-0E5796876549}"/>
                </c:ext>
              </c:extLst>
            </c:dLbl>
            <c:dLbl>
              <c:idx val="1"/>
              <c:layout>
                <c:manualLayout>
                  <c:x val="0.2329109798775153"/>
                  <c:y val="-0.180148002333041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fld id="{4A7D4CCF-0B56-4B81-9AF7-91E9CFC163DC}" type="VALU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162-4C2C-81D4-0E5796876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62-4C2C-81D4-0E57968765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Vartotojų vaikų skaičiau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58-43BA-9194-9D96820E5BB4}"/>
                </c:ext>
              </c:extLst>
            </c:dLbl>
            <c:dLbl>
              <c:idx val="1"/>
              <c:layout>
                <c:manualLayout>
                  <c:x val="-5.5555555555555558E-3"/>
                  <c:y val="0.21759259259259259"/>
                </c:manualLayout>
              </c:layout>
              <c:tx>
                <c:rich>
                  <a:bodyPr/>
                  <a:lstStyle/>
                  <a:p>
                    <a:fld id="{5AAB622A-5F28-475B-9C04-43498E92781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A58-43BA-9194-9D96820E5BB4}"/>
                </c:ext>
              </c:extLst>
            </c:dLbl>
            <c:dLbl>
              <c:idx val="2"/>
              <c:layout>
                <c:manualLayout>
                  <c:x val="-1.0185067526415994E-16"/>
                  <c:y val="0.18992434210526316"/>
                </c:manualLayout>
              </c:layout>
              <c:tx>
                <c:rich>
                  <a:bodyPr/>
                  <a:lstStyle/>
                  <a:p>
                    <a:fld id="{3818EFEE-2979-47B0-8019-1BC5E5288F38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A58-43BA-9194-9D96820E5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12880</c:v>
                </c:pt>
                <c:pt idx="1">
                  <c:v>12753</c:v>
                </c:pt>
                <c:pt idx="2">
                  <c:v>12419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58-43BA-9194-9D96820E5B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402176"/>
        <c:axId val="66409216"/>
        <c:axId val="0"/>
      </c:bar3DChart>
      <c:catAx>
        <c:axId val="6640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6409216"/>
        <c:crosses val="autoZero"/>
        <c:auto val="1"/>
        <c:lblAlgn val="ctr"/>
        <c:lblOffset val="100"/>
        <c:noMultiLvlLbl val="0"/>
      </c:catAx>
      <c:valAx>
        <c:axId val="66409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40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ties bibliotekų vartotojai: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8754057017543866"/>
          <c:w val="0.81388888888888888"/>
          <c:h val="0.597501461988304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77-4FB5-AAC6-516344C5FFD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77-4FB5-AAC6-516344C5FFD9}"/>
              </c:ext>
            </c:extLst>
          </c:dPt>
          <c:dLbls>
            <c:dLbl>
              <c:idx val="0"/>
              <c:layout>
                <c:manualLayout>
                  <c:x val="-0.18437270341207349"/>
                  <c:y val="6.823964712744240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20ACA051-2A6F-42D9-8664-31B453644D98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77-4FB5-AAC6-516344C5FFD9}"/>
                </c:ext>
              </c:extLst>
            </c:dLbl>
            <c:dLbl>
              <c:idx val="1"/>
              <c:layout>
                <c:manualLayout>
                  <c:x val="0.24375339020122486"/>
                  <c:y val="-0.209232090643274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pPr>
                      <a:defRPr/>
                    </a:pPr>
                    <a:fld id="{590085D1-7851-4F22-8065-C81C333D4926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19444444444443"/>
                      <c:h val="0.174259259259259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77-4FB5-AAC6-516344C5FF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Lapas1!$B$13:$B$14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77-4FB5-AAC6-516344C5FF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vaikų skaičiau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359733158355205"/>
          <c:y val="5.570175438596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209064327485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EE-4559-9826-04558F4AED6D}"/>
                </c:ext>
              </c:extLst>
            </c:dLbl>
            <c:dLbl>
              <c:idx val="1"/>
              <c:layout>
                <c:manualLayout>
                  <c:x val="-5.0925337632079971E-17"/>
                  <c:y val="0.25065789473684208"/>
                </c:manualLayout>
              </c:layout>
              <c:tx>
                <c:rich>
                  <a:bodyPr/>
                  <a:lstStyle/>
                  <a:p>
                    <a:fld id="{ADEE95A0-744F-4DFA-966C-09FA30CEA76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EE-4559-9826-04558F4AED6D}"/>
                </c:ext>
              </c:extLst>
            </c:dLbl>
            <c:dLbl>
              <c:idx val="2"/>
              <c:layout>
                <c:manualLayout>
                  <c:x val="5.5555555555554534E-3"/>
                  <c:y val="0.12997076023391813"/>
                </c:manualLayout>
              </c:layout>
              <c:tx>
                <c:rich>
                  <a:bodyPr/>
                  <a:lstStyle/>
                  <a:p>
                    <a:fld id="{81BE17CD-3C59-479B-85F8-414AB6E715D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6EE-4559-9826-04558F4AED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35016</c:v>
                </c:pt>
                <c:pt idx="1">
                  <c:v>35057</c:v>
                </c:pt>
                <c:pt idx="2">
                  <c:v>32277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EE-4559-9826-04558F4AED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3402240"/>
        <c:axId val="113404928"/>
        <c:axId val="0"/>
      </c:bar3DChart>
      <c:catAx>
        <c:axId val="1134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3404928"/>
        <c:crosses val="autoZero"/>
        <c:auto val="1"/>
        <c:lblAlgn val="ctr"/>
        <c:lblOffset val="100"/>
        <c:noMultiLvlLbl val="0"/>
      </c:catAx>
      <c:valAx>
        <c:axId val="113404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340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13</xdr:row>
      <xdr:rowOff>7327</xdr:rowOff>
    </xdr:from>
    <xdr:to>
      <xdr:col>8</xdr:col>
      <xdr:colOff>168520</xdr:colOff>
      <xdr:row>27</xdr:row>
      <xdr:rowOff>21981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153865</xdr:colOff>
      <xdr:row>13</xdr:row>
      <xdr:rowOff>14654</xdr:rowOff>
    </xdr:from>
    <xdr:to>
      <xdr:col>17</xdr:col>
      <xdr:colOff>461597</xdr:colOff>
      <xdr:row>27</xdr:row>
      <xdr:rowOff>29308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17</xdr:row>
      <xdr:rowOff>51288</xdr:rowOff>
    </xdr:from>
    <xdr:to>
      <xdr:col>8</xdr:col>
      <xdr:colOff>256442</xdr:colOff>
      <xdr:row>31</xdr:row>
      <xdr:rowOff>87921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256442</xdr:colOff>
      <xdr:row>17</xdr:row>
      <xdr:rowOff>58616</xdr:rowOff>
    </xdr:from>
    <xdr:to>
      <xdr:col>17</xdr:col>
      <xdr:colOff>402979</xdr:colOff>
      <xdr:row>31</xdr:row>
      <xdr:rowOff>80596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42862</xdr:rowOff>
    </xdr:from>
    <xdr:to>
      <xdr:col>10</xdr:col>
      <xdr:colOff>300450</xdr:colOff>
      <xdr:row>15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16</xdr:row>
      <xdr:rowOff>52387</xdr:rowOff>
    </xdr:from>
    <xdr:to>
      <xdr:col>10</xdr:col>
      <xdr:colOff>324262</xdr:colOff>
      <xdr:row>30</xdr:row>
      <xdr:rowOff>85387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</xdr:row>
      <xdr:rowOff>90487</xdr:rowOff>
    </xdr:from>
    <xdr:to>
      <xdr:col>18</xdr:col>
      <xdr:colOff>90900</xdr:colOff>
      <xdr:row>15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16</xdr:row>
      <xdr:rowOff>33337</xdr:rowOff>
    </xdr:from>
    <xdr:to>
      <xdr:col>18</xdr:col>
      <xdr:colOff>109950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H17"/>
  <sheetViews>
    <sheetView tabSelected="1" zoomScale="130" zoomScaleNormal="130" workbookViewId="0">
      <selection activeCell="I29" sqref="I29"/>
    </sheetView>
  </sheetViews>
  <sheetFormatPr defaultColWidth="8.85546875" defaultRowHeight="15" x14ac:dyDescent="0.25"/>
  <cols>
    <col min="1" max="1" width="3.28515625" style="1" customWidth="1"/>
    <col min="2" max="2" width="11.28515625" style="1" customWidth="1"/>
    <col min="3" max="3" width="6.85546875" style="1" customWidth="1"/>
    <col min="4" max="4" width="6.5703125" style="1" customWidth="1"/>
    <col min="5" max="5" width="7.28515625" style="1" customWidth="1"/>
    <col min="6" max="6" width="6.28515625" style="1" customWidth="1"/>
    <col min="7" max="7" width="6.7109375" style="1" customWidth="1"/>
    <col min="8" max="8" width="6" style="1" customWidth="1"/>
    <col min="9" max="9" width="5.5703125" style="1" customWidth="1"/>
    <col min="10" max="10" width="6.140625" style="1" customWidth="1"/>
    <col min="11" max="11" width="6" style="1" customWidth="1"/>
    <col min="12" max="12" width="6.42578125" style="1" customWidth="1"/>
    <col min="13" max="13" width="6.7109375" style="1" customWidth="1"/>
    <col min="14" max="14" width="6.42578125" style="1" customWidth="1"/>
    <col min="15" max="15" width="6.7109375" style="1" customWidth="1"/>
    <col min="16" max="16" width="6.42578125" style="1" customWidth="1"/>
    <col min="17" max="17" width="6.7109375" style="1" customWidth="1"/>
    <col min="18" max="18" width="7.42578125" style="1" customWidth="1"/>
    <col min="19" max="16384" width="8.85546875" style="1"/>
  </cols>
  <sheetData>
    <row r="2" spans="1:34" x14ac:dyDescent="0.25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6"/>
      <c r="T3" s="26"/>
      <c r="U3" s="26"/>
      <c r="V3" s="11"/>
      <c r="W3" s="11"/>
      <c r="X3" s="11"/>
      <c r="Y3" s="11"/>
      <c r="Z3" s="11"/>
      <c r="AA3" s="11"/>
      <c r="AB3" s="26"/>
      <c r="AC3" s="26"/>
      <c r="AD3" s="26"/>
      <c r="AE3" s="26"/>
      <c r="AF3" s="26"/>
      <c r="AG3" s="26"/>
      <c r="AH3" s="26"/>
    </row>
    <row r="4" spans="1:34" x14ac:dyDescent="0.25">
      <c r="A4" s="12" t="s">
        <v>0</v>
      </c>
      <c r="B4" s="13" t="s">
        <v>1</v>
      </c>
      <c r="C4" s="61" t="s">
        <v>2</v>
      </c>
      <c r="D4" s="62"/>
      <c r="E4" s="62"/>
      <c r="F4" s="63"/>
      <c r="G4" s="61" t="s">
        <v>3</v>
      </c>
      <c r="H4" s="62"/>
      <c r="I4" s="62"/>
      <c r="J4" s="63"/>
      <c r="K4" s="61" t="s">
        <v>4</v>
      </c>
      <c r="L4" s="62"/>
      <c r="M4" s="62"/>
      <c r="N4" s="63"/>
      <c r="O4" s="61" t="s">
        <v>5</v>
      </c>
      <c r="P4" s="62"/>
      <c r="Q4" s="62"/>
      <c r="R4" s="63"/>
      <c r="S4" s="26"/>
      <c r="T4" s="26"/>
      <c r="U4" s="26"/>
      <c r="V4" s="11"/>
      <c r="W4" s="11"/>
      <c r="X4" s="11"/>
      <c r="Y4" s="11"/>
      <c r="Z4" s="11"/>
      <c r="AA4" s="11"/>
      <c r="AB4" s="26"/>
      <c r="AC4" s="26"/>
      <c r="AD4" s="26"/>
      <c r="AE4" s="26"/>
      <c r="AF4" s="26"/>
      <c r="AG4" s="26"/>
      <c r="AH4" s="26"/>
    </row>
    <row r="5" spans="1:34" x14ac:dyDescent="0.25">
      <c r="A5" s="14" t="s">
        <v>6</v>
      </c>
      <c r="B5" s="15" t="s">
        <v>7</v>
      </c>
      <c r="C5" s="66">
        <v>2019</v>
      </c>
      <c r="D5" s="67"/>
      <c r="E5" s="58">
        <v>2018</v>
      </c>
      <c r="F5" s="64" t="s">
        <v>25</v>
      </c>
      <c r="G5" s="66">
        <v>2019</v>
      </c>
      <c r="H5" s="67"/>
      <c r="I5" s="58">
        <v>2018</v>
      </c>
      <c r="J5" s="64" t="s">
        <v>25</v>
      </c>
      <c r="K5" s="66">
        <v>2019</v>
      </c>
      <c r="L5" s="67"/>
      <c r="M5" s="58">
        <v>2018</v>
      </c>
      <c r="N5" s="64" t="s">
        <v>25</v>
      </c>
      <c r="O5" s="66">
        <v>2019</v>
      </c>
      <c r="P5" s="67"/>
      <c r="Q5" s="58">
        <v>2018</v>
      </c>
      <c r="R5" s="64" t="s">
        <v>25</v>
      </c>
      <c r="S5" s="26"/>
      <c r="T5" s="26"/>
      <c r="U5" s="26"/>
      <c r="V5" s="11"/>
      <c r="W5" s="11"/>
      <c r="X5" s="11" t="s">
        <v>34</v>
      </c>
      <c r="Y5" s="11" t="s">
        <v>28</v>
      </c>
      <c r="Z5" s="11" t="s">
        <v>27</v>
      </c>
      <c r="AA5" s="11"/>
      <c r="AB5" s="26"/>
      <c r="AC5" s="26"/>
      <c r="AD5" s="26"/>
      <c r="AE5" s="26"/>
      <c r="AF5" s="26"/>
      <c r="AG5" s="26"/>
      <c r="AH5" s="26"/>
    </row>
    <row r="6" spans="1:34" x14ac:dyDescent="0.25">
      <c r="A6" s="16"/>
      <c r="B6" s="15" t="s">
        <v>8</v>
      </c>
      <c r="C6" s="17" t="s">
        <v>9</v>
      </c>
      <c r="D6" s="18" t="s">
        <v>10</v>
      </c>
      <c r="E6" s="59"/>
      <c r="F6" s="65"/>
      <c r="G6" s="19" t="s">
        <v>9</v>
      </c>
      <c r="H6" s="19" t="s">
        <v>10</v>
      </c>
      <c r="I6" s="59"/>
      <c r="J6" s="65"/>
      <c r="K6" s="20" t="s">
        <v>9</v>
      </c>
      <c r="L6" s="19" t="s">
        <v>10</v>
      </c>
      <c r="M6" s="59"/>
      <c r="N6" s="65"/>
      <c r="O6" s="20" t="s">
        <v>9</v>
      </c>
      <c r="P6" s="19" t="s">
        <v>10</v>
      </c>
      <c r="Q6" s="59"/>
      <c r="R6" s="65"/>
      <c r="S6" s="26"/>
      <c r="T6" s="26"/>
      <c r="U6" s="26"/>
      <c r="V6" s="11"/>
      <c r="W6" s="11"/>
      <c r="X6" s="11">
        <v>40891</v>
      </c>
      <c r="Y6" s="11">
        <v>30671</v>
      </c>
      <c r="Z6" s="11"/>
      <c r="AA6" s="11"/>
      <c r="AB6" s="26"/>
      <c r="AC6" s="26"/>
      <c r="AD6" s="26"/>
      <c r="AE6" s="26"/>
      <c r="AF6" s="26"/>
      <c r="AG6" s="26"/>
      <c r="AH6" s="26"/>
    </row>
    <row r="7" spans="1:34" x14ac:dyDescent="0.25">
      <c r="A7" s="21">
        <v>1</v>
      </c>
      <c r="B7" s="30" t="s">
        <v>20</v>
      </c>
      <c r="C7" s="21">
        <v>1269</v>
      </c>
      <c r="D7" s="48">
        <f>C7/Sheet1!C13*100</f>
        <v>15.419198055893075</v>
      </c>
      <c r="E7" s="21">
        <v>1329</v>
      </c>
      <c r="F7" s="21">
        <f>C7:C12-E7:E12</f>
        <v>-60</v>
      </c>
      <c r="G7" s="21">
        <v>737</v>
      </c>
      <c r="H7" s="48">
        <f>G7/Sheet1!D13*100</f>
        <v>13.822205551387848</v>
      </c>
      <c r="I7" s="21">
        <v>776</v>
      </c>
      <c r="J7" s="21">
        <f>G7:G12-I7:I12</f>
        <v>-39</v>
      </c>
      <c r="K7" s="21">
        <v>532</v>
      </c>
      <c r="L7" s="48">
        <f>K7/Sheet1!E13*100</f>
        <v>18.357487922705314</v>
      </c>
      <c r="M7" s="21">
        <v>553</v>
      </c>
      <c r="N7" s="21">
        <f>K7:K12-M7:M12</f>
        <v>-21</v>
      </c>
      <c r="O7" s="21" t="s">
        <v>14</v>
      </c>
      <c r="P7" s="48" t="s">
        <v>14</v>
      </c>
      <c r="Q7" s="21" t="s">
        <v>14</v>
      </c>
      <c r="R7" s="21" t="s">
        <v>14</v>
      </c>
      <c r="S7" s="26"/>
      <c r="T7" s="26"/>
      <c r="U7" s="26"/>
      <c r="V7" s="11"/>
      <c r="W7" s="11"/>
      <c r="X7" s="11"/>
      <c r="Y7" s="11"/>
      <c r="Z7" s="11"/>
      <c r="AA7" s="11"/>
      <c r="AB7" s="26"/>
      <c r="AC7" s="26"/>
      <c r="AD7" s="26"/>
      <c r="AE7" s="26"/>
      <c r="AF7" s="26"/>
      <c r="AG7" s="26"/>
      <c r="AH7" s="26"/>
    </row>
    <row r="8" spans="1:34" ht="14.45" customHeight="1" x14ac:dyDescent="0.25">
      <c r="A8" s="21">
        <v>2</v>
      </c>
      <c r="B8" s="31" t="s">
        <v>21</v>
      </c>
      <c r="C8" s="21">
        <v>2894</v>
      </c>
      <c r="D8" s="48">
        <f>C8/Sheet1!C14*100</f>
        <v>21.159611025809756</v>
      </c>
      <c r="E8" s="21">
        <v>2932</v>
      </c>
      <c r="F8" s="21">
        <f t="shared" ref="F8:F9" si="0">C8:C13-E8:E13</f>
        <v>-38</v>
      </c>
      <c r="G8" s="21">
        <v>1325</v>
      </c>
      <c r="H8" s="48">
        <f>G8/Sheet1!D14*100</f>
        <v>20.472805933250925</v>
      </c>
      <c r="I8" s="21">
        <v>1368</v>
      </c>
      <c r="J8" s="21">
        <f t="shared" ref="J8:J9" si="1">G8:G13-I8:I13</f>
        <v>-43</v>
      </c>
      <c r="K8" s="21">
        <v>350</v>
      </c>
      <c r="L8" s="48">
        <f>K8/Sheet1!E14*100</f>
        <v>26.819923371647509</v>
      </c>
      <c r="M8" s="21">
        <v>364</v>
      </c>
      <c r="N8" s="21">
        <f t="shared" ref="N8:N9" si="2">K8:K13-M8:M13</f>
        <v>-14</v>
      </c>
      <c r="O8" s="21">
        <v>1219</v>
      </c>
      <c r="P8" s="48">
        <f>O8/Sheet1!F14*100</f>
        <v>20.66101694915254</v>
      </c>
      <c r="Q8" s="21">
        <v>1200</v>
      </c>
      <c r="R8" s="21">
        <f>O8:O12-Q8:Q12</f>
        <v>19</v>
      </c>
      <c r="S8" s="26"/>
      <c r="T8" s="26"/>
      <c r="U8" s="26"/>
      <c r="V8" s="11"/>
      <c r="W8" s="11"/>
      <c r="X8" s="11"/>
      <c r="Y8" s="11"/>
      <c r="Z8" s="11"/>
      <c r="AA8" s="11"/>
      <c r="AB8" s="26"/>
      <c r="AC8" s="26"/>
      <c r="AD8" s="26"/>
      <c r="AE8" s="26"/>
      <c r="AF8" s="26"/>
      <c r="AG8" s="26"/>
      <c r="AH8" s="26"/>
    </row>
    <row r="9" spans="1:34" x14ac:dyDescent="0.25">
      <c r="A9" s="21">
        <v>3</v>
      </c>
      <c r="B9" s="31" t="s">
        <v>22</v>
      </c>
      <c r="C9" s="21">
        <v>2068</v>
      </c>
      <c r="D9" s="48">
        <f>C9/Sheet1!C15*100</f>
        <v>30.150167662924627</v>
      </c>
      <c r="E9" s="21">
        <v>2083</v>
      </c>
      <c r="F9" s="21">
        <f t="shared" si="0"/>
        <v>-15</v>
      </c>
      <c r="G9" s="21">
        <v>1532</v>
      </c>
      <c r="H9" s="48">
        <f>G9/Sheet1!D15*100</f>
        <v>31.496710526315791</v>
      </c>
      <c r="I9" s="21">
        <v>1521</v>
      </c>
      <c r="J9" s="21">
        <f t="shared" si="1"/>
        <v>11</v>
      </c>
      <c r="K9" s="21">
        <v>259</v>
      </c>
      <c r="L9" s="48">
        <f>K9/Sheet1!E15*100</f>
        <v>27.263157894736846</v>
      </c>
      <c r="M9" s="21">
        <v>280</v>
      </c>
      <c r="N9" s="21">
        <f t="shared" si="2"/>
        <v>-21</v>
      </c>
      <c r="O9" s="21">
        <v>277</v>
      </c>
      <c r="P9" s="48">
        <f>O9/Sheet1!F15*100</f>
        <v>26.507177033492823</v>
      </c>
      <c r="Q9" s="21">
        <v>282</v>
      </c>
      <c r="R9" s="21">
        <f t="shared" ref="R9:R10" si="3">O9:O13-Q9:Q13</f>
        <v>-5</v>
      </c>
      <c r="S9" s="26"/>
      <c r="T9" s="26"/>
      <c r="U9" s="26"/>
      <c r="V9" s="11"/>
      <c r="W9" s="11"/>
      <c r="X9" s="11"/>
      <c r="Y9" s="11"/>
      <c r="Z9" s="11"/>
      <c r="AA9" s="11"/>
      <c r="AB9" s="26"/>
      <c r="AC9" s="26"/>
      <c r="AD9" s="26"/>
      <c r="AE9" s="26"/>
      <c r="AF9" s="26"/>
      <c r="AG9" s="26"/>
      <c r="AH9" s="26"/>
    </row>
    <row r="10" spans="1:34" x14ac:dyDescent="0.25">
      <c r="A10" s="21">
        <v>4</v>
      </c>
      <c r="B10" s="31" t="s">
        <v>23</v>
      </c>
      <c r="C10" s="21">
        <v>2091</v>
      </c>
      <c r="D10" s="48">
        <f>C10/Sheet1!C16*100</f>
        <v>34.647887323943664</v>
      </c>
      <c r="E10" s="21">
        <v>2087</v>
      </c>
      <c r="F10" s="21">
        <f>C10:C14-E10:E14</f>
        <v>4</v>
      </c>
      <c r="G10" s="21">
        <v>882</v>
      </c>
      <c r="H10" s="48">
        <f>G10/Sheet1!D16*100</f>
        <v>47.598488936859148</v>
      </c>
      <c r="I10" s="21">
        <v>838</v>
      </c>
      <c r="J10" s="21">
        <f>G10:G14-I10:I14</f>
        <v>44</v>
      </c>
      <c r="K10" s="21">
        <v>162</v>
      </c>
      <c r="L10" s="48">
        <f>K10/Sheet1!E16*100</f>
        <v>33.402061855670098</v>
      </c>
      <c r="M10" s="21">
        <v>161</v>
      </c>
      <c r="N10" s="21">
        <f>K10:K14-M10:M14</f>
        <v>1</v>
      </c>
      <c r="O10" s="21">
        <v>1047</v>
      </c>
      <c r="P10" s="48">
        <f>O10/Sheet1!F16*100</f>
        <v>28.320259670002706</v>
      </c>
      <c r="Q10" s="21">
        <v>1088</v>
      </c>
      <c r="R10" s="21">
        <f t="shared" si="3"/>
        <v>-41</v>
      </c>
      <c r="S10" s="26"/>
      <c r="T10" s="26"/>
      <c r="U10" s="26"/>
      <c r="V10" s="11"/>
      <c r="W10" s="11"/>
      <c r="X10" s="11">
        <v>2017</v>
      </c>
      <c r="Y10" s="11">
        <v>2018</v>
      </c>
      <c r="Z10" s="11"/>
      <c r="AA10" s="11"/>
      <c r="AB10" s="26"/>
      <c r="AC10" s="26"/>
      <c r="AD10" s="26"/>
      <c r="AE10" s="26"/>
      <c r="AF10" s="26"/>
      <c r="AG10" s="26"/>
      <c r="AH10" s="26"/>
    </row>
    <row r="11" spans="1:34" ht="15.75" thickBot="1" x14ac:dyDescent="0.3">
      <c r="A11" s="21">
        <v>5</v>
      </c>
      <c r="B11" s="31" t="s">
        <v>24</v>
      </c>
      <c r="C11" s="50">
        <v>1898</v>
      </c>
      <c r="D11" s="48">
        <f>C11/Sheet1!C17*100</f>
        <v>24.868972746331234</v>
      </c>
      <c r="E11" s="50">
        <v>1981</v>
      </c>
      <c r="F11" s="50">
        <f>C11:C14-E11:E14</f>
        <v>-83</v>
      </c>
      <c r="G11" s="21">
        <v>997</v>
      </c>
      <c r="H11" s="48">
        <f>G11/Sheet1!D17*100</f>
        <v>31.630710659898476</v>
      </c>
      <c r="I11" s="21">
        <v>1001</v>
      </c>
      <c r="J11" s="50">
        <f>G11:G14-I11:I14</f>
        <v>-4</v>
      </c>
      <c r="K11" s="21" t="s">
        <v>14</v>
      </c>
      <c r="L11" s="48" t="s">
        <v>14</v>
      </c>
      <c r="M11" s="21" t="s">
        <v>14</v>
      </c>
      <c r="N11" s="50" t="s">
        <v>14</v>
      </c>
      <c r="O11" s="21">
        <v>901</v>
      </c>
      <c r="P11" s="48">
        <f>O11/Sheet1!F17*100</f>
        <v>20.111607142857142</v>
      </c>
      <c r="Q11" s="21">
        <v>980</v>
      </c>
      <c r="R11" s="50">
        <f>O11:O14-Q11:Q14</f>
        <v>-79</v>
      </c>
      <c r="S11" s="26"/>
      <c r="T11" s="26"/>
      <c r="U11" s="26"/>
      <c r="V11" s="11"/>
      <c r="W11" s="11"/>
      <c r="X11" s="11">
        <v>10854</v>
      </c>
      <c r="Y11" s="11">
        <v>10412</v>
      </c>
      <c r="Z11" s="11"/>
      <c r="AA11" s="11"/>
      <c r="AB11" s="26"/>
      <c r="AC11" s="26"/>
      <c r="AD11" s="26"/>
      <c r="AE11" s="26"/>
      <c r="AF11" s="26"/>
      <c r="AG11" s="26"/>
      <c r="AH11" s="26"/>
    </row>
    <row r="12" spans="1:34" ht="15" customHeight="1" thickBot="1" x14ac:dyDescent="0.3">
      <c r="A12" s="68" t="s">
        <v>19</v>
      </c>
      <c r="B12" s="69"/>
      <c r="C12" s="6">
        <f>SUM(C7:C11)</f>
        <v>10220</v>
      </c>
      <c r="D12" s="34">
        <f>C12/Sheet1!C18*100</f>
        <v>24.085028162043692</v>
      </c>
      <c r="E12" s="6">
        <f>SUM(E7:E11)</f>
        <v>10412</v>
      </c>
      <c r="F12" s="6">
        <f>C12:C14-E12:E14</f>
        <v>-192</v>
      </c>
      <c r="G12" s="6">
        <f>SUM(G7:G11)</f>
        <v>5473</v>
      </c>
      <c r="H12" s="34">
        <f>G12/Sheet1!D18*100</f>
        <v>25.252618465371661</v>
      </c>
      <c r="I12" s="6">
        <f>SUM(I7:I11)</f>
        <v>5504</v>
      </c>
      <c r="J12" s="6">
        <f>G12:G14-I12:I14</f>
        <v>-31</v>
      </c>
      <c r="K12" s="6">
        <f>SUM(K7:K11)</f>
        <v>1303</v>
      </c>
      <c r="L12" s="34">
        <f>K12/Sheet1!E18*100</f>
        <v>23.111032280950692</v>
      </c>
      <c r="M12" s="6">
        <f>SUM(M7:M11)</f>
        <v>1358</v>
      </c>
      <c r="N12" s="6">
        <f>K12:K14-M12:M14</f>
        <v>-55</v>
      </c>
      <c r="O12" s="6">
        <f>SUM(O8:O11)</f>
        <v>3444</v>
      </c>
      <c r="P12" s="34">
        <f>O12/Sheet1!F18*100</f>
        <v>22.774765242692766</v>
      </c>
      <c r="Q12" s="6">
        <f>SUM(Q8:Q11)</f>
        <v>3550</v>
      </c>
      <c r="R12" s="6">
        <f>O12:O14-Q12:Q14</f>
        <v>-106</v>
      </c>
      <c r="S12" s="26"/>
      <c r="T12" s="26"/>
      <c r="U12" s="26"/>
      <c r="V12" s="11"/>
      <c r="W12" s="11"/>
      <c r="X12" s="11"/>
      <c r="Y12" s="11"/>
      <c r="Z12" s="11"/>
      <c r="AA12" s="11"/>
      <c r="AB12" s="26"/>
      <c r="AC12" s="26"/>
      <c r="AD12" s="26"/>
      <c r="AE12" s="26"/>
      <c r="AF12" s="26"/>
      <c r="AG12" s="26"/>
      <c r="AH12" s="26"/>
    </row>
    <row r="13" spans="1:34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6"/>
      <c r="T13" s="26"/>
      <c r="U13" s="26"/>
      <c r="V13" s="11"/>
      <c r="W13" s="11"/>
      <c r="X13" s="11"/>
      <c r="Y13" s="11"/>
      <c r="Z13" s="11"/>
      <c r="AA13" s="11"/>
      <c r="AB13" s="26"/>
      <c r="AC13" s="26"/>
      <c r="AD13" s="26"/>
      <c r="AE13" s="26"/>
      <c r="AF13" s="26"/>
      <c r="AG13" s="26"/>
      <c r="AH13" s="26"/>
    </row>
    <row r="14" spans="1:34" x14ac:dyDescent="0.25">
      <c r="A14" s="4"/>
      <c r="B14" s="2"/>
      <c r="C14" s="2"/>
      <c r="D14" s="2"/>
      <c r="E14" s="2"/>
      <c r="F14" s="2"/>
      <c r="G14" s="2"/>
      <c r="H14" s="2"/>
      <c r="I14" s="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x14ac:dyDescent="0.25"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x14ac:dyDescent="0.25"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20:34" x14ac:dyDescent="0.25"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</sheetData>
  <mergeCells count="18">
    <mergeCell ref="A12:B12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G40"/>
  <sheetViews>
    <sheetView zoomScale="130" zoomScaleNormal="130" workbookViewId="0">
      <selection activeCell="A2" sqref="A2:R2"/>
    </sheetView>
  </sheetViews>
  <sheetFormatPr defaultColWidth="8.85546875" defaultRowHeight="15" x14ac:dyDescent="0.25"/>
  <cols>
    <col min="1" max="1" width="3.7109375" style="1" customWidth="1"/>
    <col min="2" max="2" width="10.42578125" style="1" customWidth="1"/>
    <col min="3" max="3" width="7.28515625" style="1" customWidth="1"/>
    <col min="4" max="4" width="7.140625" style="1" customWidth="1"/>
    <col min="5" max="5" width="7.42578125" style="1" customWidth="1"/>
    <col min="6" max="6" width="7" style="1" customWidth="1"/>
    <col min="7" max="9" width="7.28515625" style="1" customWidth="1"/>
    <col min="10" max="10" width="6.85546875" style="1" customWidth="1"/>
    <col min="11" max="11" width="7.140625" style="1" customWidth="1"/>
    <col min="12" max="12" width="7.28515625" style="1" customWidth="1"/>
    <col min="13" max="13" width="7.140625" style="1" customWidth="1"/>
    <col min="14" max="14" width="6.28515625" style="1" customWidth="1"/>
    <col min="15" max="15" width="6.7109375" style="1" customWidth="1"/>
    <col min="16" max="16" width="7.5703125" style="1" customWidth="1"/>
    <col min="17" max="17" width="6.42578125" style="1" customWidth="1"/>
    <col min="18" max="18" width="6.7109375" style="1" customWidth="1"/>
    <col min="19" max="16384" width="8.85546875" style="1"/>
  </cols>
  <sheetData>
    <row r="2" spans="1:33" x14ac:dyDescent="0.25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Y2" s="26"/>
    </row>
    <row r="3" spans="1:3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1"/>
      <c r="T3" s="11"/>
      <c r="U3" s="11"/>
      <c r="V3" s="11"/>
      <c r="W3" s="11"/>
      <c r="X3" s="26"/>
      <c r="Y3" s="26"/>
    </row>
    <row r="4" spans="1:33" x14ac:dyDescent="0.25">
      <c r="A4" s="22" t="s">
        <v>0</v>
      </c>
      <c r="B4" s="13" t="s">
        <v>1</v>
      </c>
      <c r="C4" s="72" t="s">
        <v>2</v>
      </c>
      <c r="D4" s="72"/>
      <c r="E4" s="72"/>
      <c r="F4" s="72"/>
      <c r="G4" s="72" t="s">
        <v>3</v>
      </c>
      <c r="H4" s="72"/>
      <c r="I4" s="72"/>
      <c r="J4" s="72"/>
      <c r="K4" s="72" t="s">
        <v>4</v>
      </c>
      <c r="L4" s="72"/>
      <c r="M4" s="72"/>
      <c r="N4" s="72"/>
      <c r="O4" s="72" t="s">
        <v>5</v>
      </c>
      <c r="P4" s="72"/>
      <c r="Q4" s="72"/>
      <c r="R4" s="72"/>
      <c r="S4" s="11"/>
      <c r="T4" s="11"/>
      <c r="U4" s="11"/>
      <c r="V4" s="11"/>
      <c r="W4" s="11"/>
      <c r="X4" s="11"/>
      <c r="Y4" s="11"/>
      <c r="Z4" s="11"/>
      <c r="AA4" s="26"/>
      <c r="AB4" s="26"/>
    </row>
    <row r="5" spans="1:33" ht="15" customHeight="1" x14ac:dyDescent="0.25">
      <c r="A5" s="22" t="s">
        <v>6</v>
      </c>
      <c r="B5" s="15" t="s">
        <v>7</v>
      </c>
      <c r="C5" s="70">
        <v>2019</v>
      </c>
      <c r="D5" s="70"/>
      <c r="E5" s="70">
        <v>2018</v>
      </c>
      <c r="F5" s="73" t="s">
        <v>25</v>
      </c>
      <c r="G5" s="70">
        <v>2019</v>
      </c>
      <c r="H5" s="70"/>
      <c r="I5" s="70">
        <v>2018</v>
      </c>
      <c r="J5" s="73" t="s">
        <v>25</v>
      </c>
      <c r="K5" s="70">
        <v>2019</v>
      </c>
      <c r="L5" s="70"/>
      <c r="M5" s="70">
        <v>2018</v>
      </c>
      <c r="N5" s="73" t="s">
        <v>25</v>
      </c>
      <c r="O5" s="70">
        <v>2019</v>
      </c>
      <c r="P5" s="70"/>
      <c r="Q5" s="66">
        <v>2018</v>
      </c>
      <c r="R5" s="73" t="s">
        <v>25</v>
      </c>
      <c r="S5" s="52" t="s">
        <v>39</v>
      </c>
      <c r="T5" s="52"/>
      <c r="U5" s="53"/>
      <c r="V5" s="11"/>
      <c r="W5" s="11"/>
      <c r="X5" s="11"/>
      <c r="Y5" s="11"/>
      <c r="Z5" s="11"/>
      <c r="AA5" s="26"/>
      <c r="AB5" s="26"/>
    </row>
    <row r="6" spans="1:33" x14ac:dyDescent="0.25">
      <c r="A6" s="23"/>
      <c r="B6" s="23" t="s">
        <v>8</v>
      </c>
      <c r="C6" s="20" t="s">
        <v>9</v>
      </c>
      <c r="D6" s="20" t="s">
        <v>10</v>
      </c>
      <c r="E6" s="70"/>
      <c r="F6" s="73"/>
      <c r="G6" s="20" t="s">
        <v>9</v>
      </c>
      <c r="H6" s="20" t="s">
        <v>10</v>
      </c>
      <c r="I6" s="70"/>
      <c r="J6" s="73"/>
      <c r="K6" s="20" t="s">
        <v>9</v>
      </c>
      <c r="L6" s="20" t="s">
        <v>10</v>
      </c>
      <c r="M6" s="70"/>
      <c r="N6" s="73"/>
      <c r="O6" s="20" t="s">
        <v>9</v>
      </c>
      <c r="P6" s="20" t="s">
        <v>10</v>
      </c>
      <c r="Q6" s="66"/>
      <c r="R6" s="73"/>
      <c r="S6" s="11"/>
      <c r="T6" s="11"/>
      <c r="U6" s="11"/>
      <c r="V6" s="11"/>
      <c r="W6" s="11"/>
      <c r="X6" s="53" t="s">
        <v>37</v>
      </c>
      <c r="Y6" s="56" t="s">
        <v>40</v>
      </c>
      <c r="Z6" s="11"/>
      <c r="AA6" s="26"/>
      <c r="AB6" s="26"/>
    </row>
    <row r="7" spans="1:33" x14ac:dyDescent="0.25">
      <c r="A7" s="24">
        <v>1</v>
      </c>
      <c r="B7" s="32" t="s">
        <v>11</v>
      </c>
      <c r="C7" s="24">
        <v>1898</v>
      </c>
      <c r="D7" s="45">
        <f>C7/Sheet1!C4*100</f>
        <v>23.44078053600099</v>
      </c>
      <c r="E7" s="24">
        <v>1937</v>
      </c>
      <c r="F7" s="24">
        <f>C7:C16-E7:E16</f>
        <v>-39</v>
      </c>
      <c r="G7" s="24">
        <v>901</v>
      </c>
      <c r="H7" s="45">
        <f>G7/T7*100</f>
        <v>21.345652688936269</v>
      </c>
      <c r="I7" s="24">
        <v>954</v>
      </c>
      <c r="J7" s="24">
        <f>G7:G16-I7:I16</f>
        <v>-53</v>
      </c>
      <c r="K7" s="24">
        <v>516</v>
      </c>
      <c r="L7" s="45">
        <f>K7/U7*100</f>
        <v>25.183016105417277</v>
      </c>
      <c r="M7" s="24">
        <v>516</v>
      </c>
      <c r="N7" s="24">
        <f>K7:K16-M7:M16</f>
        <v>0</v>
      </c>
      <c r="O7" s="24">
        <v>481</v>
      </c>
      <c r="P7" s="45">
        <f>O7/V7*100</f>
        <v>23.058485139022054</v>
      </c>
      <c r="Q7" s="46">
        <v>467</v>
      </c>
      <c r="R7" s="24">
        <f>O7:O16-Q7:Q16</f>
        <v>14</v>
      </c>
      <c r="S7" s="54">
        <v>8356</v>
      </c>
      <c r="T7" s="54">
        <v>4221</v>
      </c>
      <c r="U7" s="54">
        <v>2049</v>
      </c>
      <c r="V7" s="54">
        <v>2086</v>
      </c>
      <c r="W7" s="11"/>
      <c r="X7" s="11">
        <v>104445</v>
      </c>
      <c r="Y7" s="57">
        <v>78228</v>
      </c>
      <c r="Z7" s="11"/>
      <c r="AA7" s="26"/>
      <c r="AB7" s="26"/>
      <c r="AC7" s="26"/>
      <c r="AD7" s="26"/>
      <c r="AE7" s="26"/>
      <c r="AF7" s="26"/>
      <c r="AG7" s="26"/>
    </row>
    <row r="8" spans="1:33" x14ac:dyDescent="0.25">
      <c r="A8" s="21">
        <v>2</v>
      </c>
      <c r="B8" s="31" t="s">
        <v>12</v>
      </c>
      <c r="C8" s="21">
        <v>2229</v>
      </c>
      <c r="D8" s="45">
        <f>C8/Sheet1!C5*100</f>
        <v>28.809616130283054</v>
      </c>
      <c r="E8" s="21">
        <v>2170</v>
      </c>
      <c r="F8" s="21">
        <f>C8:C16-E8:E16</f>
        <v>59</v>
      </c>
      <c r="G8" s="21">
        <v>635</v>
      </c>
      <c r="H8" s="45">
        <f>G8/Sheet1!D5*100</f>
        <v>37.374926427310186</v>
      </c>
      <c r="I8" s="21">
        <v>638</v>
      </c>
      <c r="J8" s="21">
        <f>G8:G16-I8:I16</f>
        <v>-3</v>
      </c>
      <c r="K8" s="21">
        <v>397</v>
      </c>
      <c r="L8" s="45">
        <f>K8/Sheet1!E5*100</f>
        <v>31.383399209486168</v>
      </c>
      <c r="M8" s="21">
        <v>344</v>
      </c>
      <c r="N8" s="21">
        <f>K8:K16-M8:M16</f>
        <v>53</v>
      </c>
      <c r="O8" s="21">
        <v>1197</v>
      </c>
      <c r="P8" s="45">
        <f>O8/Sheet1!F5*100</f>
        <v>25.078566939032054</v>
      </c>
      <c r="Q8" s="47">
        <v>1188</v>
      </c>
      <c r="R8" s="21">
        <f>O8:O16-Q8:Q16</f>
        <v>9</v>
      </c>
      <c r="S8" s="54">
        <v>7044</v>
      </c>
      <c r="T8" s="54">
        <v>1790</v>
      </c>
      <c r="U8" s="54">
        <v>1194</v>
      </c>
      <c r="V8" s="54">
        <v>4060</v>
      </c>
      <c r="W8" s="11"/>
      <c r="X8" s="11"/>
      <c r="Y8" s="11"/>
      <c r="Z8" s="11"/>
      <c r="AA8" s="26"/>
      <c r="AB8" s="26"/>
      <c r="AC8" s="26"/>
      <c r="AD8" s="26"/>
      <c r="AE8" s="26"/>
      <c r="AF8" s="26"/>
      <c r="AG8" s="26"/>
    </row>
    <row r="9" spans="1:33" x14ac:dyDescent="0.25">
      <c r="A9" s="21">
        <v>3</v>
      </c>
      <c r="B9" s="31" t="s">
        <v>13</v>
      </c>
      <c r="C9" s="21">
        <v>1090</v>
      </c>
      <c r="D9" s="45">
        <f>C9/Sheet1!C6*100</f>
        <v>31.899326894937079</v>
      </c>
      <c r="E9" s="21">
        <v>1107</v>
      </c>
      <c r="F9" s="21">
        <f>C9:C17-E9:E17</f>
        <v>-17</v>
      </c>
      <c r="G9" s="21">
        <v>622</v>
      </c>
      <c r="H9" s="45">
        <f t="shared" ref="H9:H13" si="0">G9/T9*100</f>
        <v>36.480938416422291</v>
      </c>
      <c r="I9" s="21">
        <v>573</v>
      </c>
      <c r="J9" s="21">
        <f>G9:G17-I9:I17</f>
        <v>49</v>
      </c>
      <c r="K9" s="21" t="s">
        <v>14</v>
      </c>
      <c r="L9" s="48" t="s">
        <v>14</v>
      </c>
      <c r="M9" s="21" t="s">
        <v>14</v>
      </c>
      <c r="N9" s="21" t="s">
        <v>14</v>
      </c>
      <c r="O9" s="21">
        <v>468</v>
      </c>
      <c r="P9" s="45">
        <f t="shared" ref="P9:P13" si="1">O9/V9*100</f>
        <v>32.275862068965516</v>
      </c>
      <c r="Q9" s="47">
        <v>534</v>
      </c>
      <c r="R9" s="21">
        <f>O9:O17-Q9:Q17</f>
        <v>-66</v>
      </c>
      <c r="S9" s="54">
        <v>3155</v>
      </c>
      <c r="T9" s="54">
        <v>1705</v>
      </c>
      <c r="U9" s="54"/>
      <c r="V9" s="54">
        <v>1450</v>
      </c>
      <c r="W9" s="11"/>
      <c r="X9" s="11"/>
      <c r="Y9" s="11"/>
      <c r="Z9" s="11"/>
      <c r="AA9" s="26"/>
      <c r="AB9" s="26"/>
      <c r="AC9" s="26"/>
      <c r="AD9" s="26"/>
      <c r="AE9" s="26"/>
      <c r="AF9" s="26"/>
      <c r="AG9" s="26"/>
    </row>
    <row r="10" spans="1:33" x14ac:dyDescent="0.25">
      <c r="A10" s="21">
        <v>4</v>
      </c>
      <c r="B10" s="31" t="s">
        <v>15</v>
      </c>
      <c r="C10" s="21">
        <v>1530</v>
      </c>
      <c r="D10" s="45">
        <f>C10/Sheet1!C7*100</f>
        <v>23.469857340082832</v>
      </c>
      <c r="E10" s="21">
        <v>1594</v>
      </c>
      <c r="F10" s="21">
        <f>C10:C17-E10:E17</f>
        <v>-64</v>
      </c>
      <c r="G10" s="21">
        <v>395</v>
      </c>
      <c r="H10" s="45">
        <f t="shared" si="0"/>
        <v>29.676934635612323</v>
      </c>
      <c r="I10" s="21">
        <v>422</v>
      </c>
      <c r="J10" s="21">
        <f>G10:G17-I10:I17</f>
        <v>-27</v>
      </c>
      <c r="K10" s="21">
        <v>720</v>
      </c>
      <c r="L10" s="48">
        <f>K10/U10*100</f>
        <v>26.726057906458799</v>
      </c>
      <c r="M10" s="21">
        <v>734</v>
      </c>
      <c r="N10" s="21">
        <f>K10:K17-M10:M17</f>
        <v>-14</v>
      </c>
      <c r="O10" s="21">
        <v>415</v>
      </c>
      <c r="P10" s="45">
        <f t="shared" si="1"/>
        <v>18.338488731771985</v>
      </c>
      <c r="Q10" s="47">
        <v>438</v>
      </c>
      <c r="R10" s="21">
        <f>O10:O17-Q10:Q17</f>
        <v>-23</v>
      </c>
      <c r="S10" s="54">
        <v>6288</v>
      </c>
      <c r="T10" s="54">
        <v>1331</v>
      </c>
      <c r="U10" s="54">
        <v>2694</v>
      </c>
      <c r="V10" s="54">
        <v>2263</v>
      </c>
      <c r="W10" s="11"/>
      <c r="X10" s="11"/>
      <c r="Y10" s="11"/>
      <c r="Z10" s="11"/>
      <c r="AA10" s="26"/>
      <c r="AB10" s="26"/>
      <c r="AC10" s="26"/>
      <c r="AD10" s="26"/>
      <c r="AE10" s="26"/>
      <c r="AF10" s="26"/>
      <c r="AG10" s="26"/>
    </row>
    <row r="11" spans="1:33" x14ac:dyDescent="0.25">
      <c r="A11" s="21">
        <v>5</v>
      </c>
      <c r="B11" s="31" t="s">
        <v>16</v>
      </c>
      <c r="C11" s="21">
        <v>2881</v>
      </c>
      <c r="D11" s="45">
        <f>C11/Sheet1!C8*100</f>
        <v>32.186347894090048</v>
      </c>
      <c r="E11" s="21">
        <v>2805</v>
      </c>
      <c r="F11" s="21">
        <f>C11:C17-E11:E17</f>
        <v>76</v>
      </c>
      <c r="G11" s="21">
        <v>745</v>
      </c>
      <c r="H11" s="45">
        <f t="shared" si="0"/>
        <v>38.601036269430047</v>
      </c>
      <c r="I11" s="21">
        <v>691</v>
      </c>
      <c r="J11" s="21">
        <f>G11:G17-I11:I17</f>
        <v>54</v>
      </c>
      <c r="K11" s="21">
        <v>1242</v>
      </c>
      <c r="L11" s="48">
        <f>K11/U11*100</f>
        <v>37.387116195063214</v>
      </c>
      <c r="M11" s="21">
        <v>1233</v>
      </c>
      <c r="N11" s="21">
        <f>K11:K17-M11:M17</f>
        <v>9</v>
      </c>
      <c r="O11" s="21">
        <v>894</v>
      </c>
      <c r="P11" s="45">
        <f t="shared" si="1"/>
        <v>23.95498392282958</v>
      </c>
      <c r="Q11" s="47">
        <v>881</v>
      </c>
      <c r="R11" s="21">
        <f>O11:O17-Q11:Q17</f>
        <v>13</v>
      </c>
      <c r="S11" s="54">
        <v>8984</v>
      </c>
      <c r="T11" s="54">
        <v>1930</v>
      </c>
      <c r="U11" s="54">
        <v>3322</v>
      </c>
      <c r="V11" s="54">
        <v>3732</v>
      </c>
      <c r="W11" s="11"/>
      <c r="X11" s="11"/>
      <c r="Y11" s="11"/>
      <c r="Z11" s="11"/>
      <c r="AA11" s="26"/>
      <c r="AB11" s="26"/>
      <c r="AC11" s="26"/>
      <c r="AD11" s="26"/>
      <c r="AE11" s="26"/>
      <c r="AF11" s="26"/>
      <c r="AG11" s="26"/>
    </row>
    <row r="12" spans="1:33" x14ac:dyDescent="0.25">
      <c r="A12" s="21">
        <v>6</v>
      </c>
      <c r="B12" s="31" t="s">
        <v>17</v>
      </c>
      <c r="C12" s="21">
        <v>1964</v>
      </c>
      <c r="D12" s="45">
        <f>C12/Sheet1!C9*100</f>
        <v>23.182247403210575</v>
      </c>
      <c r="E12" s="21">
        <v>2161</v>
      </c>
      <c r="F12" s="21">
        <f>C12:C17-E12:E17</f>
        <v>-197</v>
      </c>
      <c r="G12" s="21">
        <v>1015</v>
      </c>
      <c r="H12" s="45">
        <f t="shared" si="0"/>
        <v>23.820699366345931</v>
      </c>
      <c r="I12" s="21">
        <v>1035</v>
      </c>
      <c r="J12" s="21">
        <f>G12:G17-I12:I17</f>
        <v>-20</v>
      </c>
      <c r="K12" s="21" t="s">
        <v>14</v>
      </c>
      <c r="L12" s="48" t="s">
        <v>14</v>
      </c>
      <c r="M12" s="21" t="s">
        <v>14</v>
      </c>
      <c r="N12" s="21" t="s">
        <v>14</v>
      </c>
      <c r="O12" s="21">
        <v>949</v>
      </c>
      <c r="P12" s="45">
        <f t="shared" si="1"/>
        <v>25.252794039382646</v>
      </c>
      <c r="Q12" s="47">
        <v>1126</v>
      </c>
      <c r="R12" s="21">
        <f>O12:O17-Q12:Q17</f>
        <v>-177</v>
      </c>
      <c r="S12" s="54">
        <v>8019</v>
      </c>
      <c r="T12" s="54">
        <v>4261</v>
      </c>
      <c r="U12" s="54"/>
      <c r="V12" s="54">
        <v>3758</v>
      </c>
      <c r="W12" s="11"/>
      <c r="X12" s="53" t="s">
        <v>38</v>
      </c>
      <c r="Y12" s="53"/>
      <c r="Z12" s="11"/>
      <c r="AA12" s="26"/>
      <c r="AB12" s="26"/>
      <c r="AC12" s="26"/>
      <c r="AD12" s="26"/>
      <c r="AE12" s="26"/>
      <c r="AF12" s="26"/>
      <c r="AG12" s="26"/>
    </row>
    <row r="13" spans="1:33" ht="15" customHeight="1" x14ac:dyDescent="0.25">
      <c r="A13" s="21">
        <v>7</v>
      </c>
      <c r="B13" s="31" t="s">
        <v>26</v>
      </c>
      <c r="C13" s="21">
        <v>3216</v>
      </c>
      <c r="D13" s="45">
        <f>C13/Sheet1!C10*100</f>
        <v>34.428862006209187</v>
      </c>
      <c r="E13" s="21">
        <v>3575</v>
      </c>
      <c r="F13" s="21">
        <f>C13:C17-E13:E17</f>
        <v>-359</v>
      </c>
      <c r="G13" s="21">
        <v>508</v>
      </c>
      <c r="H13" s="45">
        <f t="shared" si="0"/>
        <v>47.037037037037038</v>
      </c>
      <c r="I13" s="21">
        <v>575</v>
      </c>
      <c r="J13" s="21">
        <f>G13:G17-I13:I17</f>
        <v>-67</v>
      </c>
      <c r="K13" s="21">
        <v>491</v>
      </c>
      <c r="L13" s="48">
        <f>K13/U13*100</f>
        <v>42.474048442906579</v>
      </c>
      <c r="M13" s="21">
        <v>512</v>
      </c>
      <c r="N13" s="21">
        <f>K13:K17-M13:M17</f>
        <v>-21</v>
      </c>
      <c r="O13" s="21">
        <v>2217</v>
      </c>
      <c r="P13" s="45">
        <f t="shared" si="1"/>
        <v>33.806038426349502</v>
      </c>
      <c r="Q13" s="47">
        <v>2488</v>
      </c>
      <c r="R13" s="21">
        <f>O13:O17-Q13:Q17</f>
        <v>-271</v>
      </c>
      <c r="S13" s="54">
        <v>8794</v>
      </c>
      <c r="T13" s="54">
        <v>1080</v>
      </c>
      <c r="U13" s="54">
        <v>1156</v>
      </c>
      <c r="V13" s="54">
        <v>6558</v>
      </c>
      <c r="W13" s="11"/>
      <c r="X13" s="11">
        <v>2017</v>
      </c>
      <c r="Y13" s="11">
        <v>2018</v>
      </c>
      <c r="Z13" s="11"/>
      <c r="AA13" s="26"/>
      <c r="AB13" s="26"/>
      <c r="AC13" s="26"/>
      <c r="AD13" s="26"/>
      <c r="AE13" s="26"/>
      <c r="AF13" s="26"/>
      <c r="AG13" s="26"/>
    </row>
    <row r="14" spans="1:33" x14ac:dyDescent="0.25">
      <c r="A14" s="74" t="s">
        <v>19</v>
      </c>
      <c r="B14" s="75"/>
      <c r="C14" s="37">
        <f>SUM(C7:C13)</f>
        <v>14808</v>
      </c>
      <c r="D14" s="38">
        <f>C14/S14*100</f>
        <v>29.241706161137444</v>
      </c>
      <c r="E14" s="37">
        <f>SUM(E7:E13)</f>
        <v>15349</v>
      </c>
      <c r="F14" s="39">
        <f>C14:C17-E14:E17</f>
        <v>-541</v>
      </c>
      <c r="G14" s="37">
        <f>SUM(G7:G13)</f>
        <v>4821</v>
      </c>
      <c r="H14" s="38">
        <f>G14/T14*100</f>
        <v>29.544061772276013</v>
      </c>
      <c r="I14" s="37">
        <f>SUM(I7:I13)</f>
        <v>4888</v>
      </c>
      <c r="J14" s="39">
        <f>G14:G17-I14:I17</f>
        <v>-67</v>
      </c>
      <c r="K14" s="37">
        <f>SUM(K7:K13)</f>
        <v>3366</v>
      </c>
      <c r="L14" s="38">
        <f>K14/U14*100</f>
        <v>32.318771003360538</v>
      </c>
      <c r="M14" s="37">
        <f>SUM(M7:M13)</f>
        <v>3339</v>
      </c>
      <c r="N14" s="39">
        <f>K14:K17-M14:M17</f>
        <v>27</v>
      </c>
      <c r="O14" s="37">
        <f>SUM(O7:O13)</f>
        <v>6621</v>
      </c>
      <c r="P14" s="38">
        <f>O14/V14*100</f>
        <v>27.694817417492786</v>
      </c>
      <c r="Q14" s="42">
        <f>SUM(Q7:Q13)</f>
        <v>7122</v>
      </c>
      <c r="R14" s="39">
        <f>O14:O17-Q14:Q17</f>
        <v>-501</v>
      </c>
      <c r="S14" s="55">
        <f>SUM(S7:S13)</f>
        <v>50640</v>
      </c>
      <c r="T14" s="55">
        <f>SUM(T7:T13)</f>
        <v>16318</v>
      </c>
      <c r="U14" s="55">
        <f>SUM(U7:U13)</f>
        <v>10415</v>
      </c>
      <c r="V14" s="55">
        <f>SUM(V7:V13)</f>
        <v>23907</v>
      </c>
      <c r="W14" s="11"/>
      <c r="X14" s="11">
        <v>28869</v>
      </c>
      <c r="Y14" s="11">
        <v>28053</v>
      </c>
      <c r="Z14" s="11"/>
      <c r="AA14" s="26"/>
      <c r="AB14" s="26"/>
      <c r="AC14" s="26"/>
      <c r="AD14" s="26"/>
      <c r="AE14" s="26"/>
      <c r="AF14" s="26"/>
      <c r="AG14" s="26"/>
    </row>
    <row r="15" spans="1:33" ht="15.75" thickBot="1" x14ac:dyDescent="0.3">
      <c r="A15" s="25">
        <v>8</v>
      </c>
      <c r="B15" s="33" t="s">
        <v>18</v>
      </c>
      <c r="C15" s="25">
        <v>11409</v>
      </c>
      <c r="D15" s="49">
        <f>C15/Sheet1!C11*100</f>
        <v>20.957016899338722</v>
      </c>
      <c r="E15" s="25">
        <v>12704</v>
      </c>
      <c r="F15" s="50">
        <f>C15:C17-E15:E17</f>
        <v>-1295</v>
      </c>
      <c r="G15" s="25">
        <v>0</v>
      </c>
      <c r="H15" s="49">
        <v>0</v>
      </c>
      <c r="I15" s="25">
        <v>0</v>
      </c>
      <c r="J15" s="50">
        <f>G15:G17-I15:I17</f>
        <v>0</v>
      </c>
      <c r="K15" s="25">
        <v>9028</v>
      </c>
      <c r="L15" s="49">
        <f>K15/Sheet1!E11*100</f>
        <v>18.270495618561917</v>
      </c>
      <c r="M15" s="25">
        <v>12704</v>
      </c>
      <c r="N15" s="50">
        <f>K15:K17-M15:M17</f>
        <v>-3676</v>
      </c>
      <c r="O15" s="25" t="s">
        <v>14</v>
      </c>
      <c r="P15" s="49" t="s">
        <v>14</v>
      </c>
      <c r="Q15" s="51" t="s">
        <v>14</v>
      </c>
      <c r="R15" s="50" t="s">
        <v>14</v>
      </c>
      <c r="S15" s="54">
        <v>53805</v>
      </c>
      <c r="T15" s="54">
        <v>5516</v>
      </c>
      <c r="U15" s="54">
        <v>48289</v>
      </c>
      <c r="V15" s="54"/>
      <c r="W15" s="11"/>
      <c r="X15" s="11"/>
      <c r="Y15" s="11"/>
      <c r="Z15" s="11"/>
      <c r="AA15" s="26"/>
      <c r="AB15" s="26"/>
      <c r="AC15" s="26"/>
      <c r="AD15" s="26"/>
      <c r="AE15" s="26"/>
      <c r="AF15" s="26"/>
      <c r="AG15" s="26"/>
    </row>
    <row r="16" spans="1:33" ht="15.75" thickBot="1" x14ac:dyDescent="0.3">
      <c r="A16" s="6"/>
      <c r="B16" s="10" t="s">
        <v>19</v>
      </c>
      <c r="C16" s="40">
        <f>SUM(C14:C15)</f>
        <v>26217</v>
      </c>
      <c r="D16" s="34">
        <f>C16/S16*100</f>
        <v>25.101249461439036</v>
      </c>
      <c r="E16" s="40">
        <f>SUM(E14:E15)</f>
        <v>28053</v>
      </c>
      <c r="F16" s="6">
        <f>C16:C17-E16:E17</f>
        <v>-1836</v>
      </c>
      <c r="G16" s="41">
        <f>SUM(G14:G15)</f>
        <v>4821</v>
      </c>
      <c r="H16" s="34">
        <v>29.1</v>
      </c>
      <c r="I16" s="41">
        <f>SUM(I14:I15)</f>
        <v>4888</v>
      </c>
      <c r="J16" s="6">
        <f>G16:G17-I16:I17</f>
        <v>-67</v>
      </c>
      <c r="K16" s="41">
        <f>SUM(K14:K15)</f>
        <v>12394</v>
      </c>
      <c r="L16" s="34">
        <f>K16/U16*100</f>
        <v>21.112701008449168</v>
      </c>
      <c r="M16" s="41">
        <f>SUM(M14:M15)</f>
        <v>16043</v>
      </c>
      <c r="N16" s="6">
        <f>K16:K17-M16:M17</f>
        <v>-3649</v>
      </c>
      <c r="O16" s="41">
        <f>SUM(O14:O15)</f>
        <v>6621</v>
      </c>
      <c r="P16" s="34">
        <v>30.7</v>
      </c>
      <c r="Q16" s="43">
        <f>SUM(Q14:Q15)</f>
        <v>7122</v>
      </c>
      <c r="R16" s="44">
        <f>O16:O17-Q16:Q17</f>
        <v>-501</v>
      </c>
      <c r="S16" s="55">
        <f>SUM(S14:S15)</f>
        <v>104445</v>
      </c>
      <c r="T16" s="55">
        <f>SUM(T14:T15)</f>
        <v>21834</v>
      </c>
      <c r="U16" s="55">
        <f>SUM(U14:U15)</f>
        <v>58704</v>
      </c>
      <c r="V16" s="55">
        <f>SUM(V14:V15)</f>
        <v>23907</v>
      </c>
      <c r="W16" s="11"/>
      <c r="X16" s="11"/>
      <c r="Y16" s="11"/>
      <c r="Z16" s="11"/>
      <c r="AA16" s="26"/>
      <c r="AB16" s="26"/>
      <c r="AC16" s="26"/>
      <c r="AD16" s="26"/>
      <c r="AE16" s="26"/>
      <c r="AF16" s="26"/>
      <c r="AG16" s="26"/>
    </row>
    <row r="17" spans="1:28" x14ac:dyDescent="0.25">
      <c r="A17" s="7"/>
      <c r="B17" s="8"/>
      <c r="C17" s="8"/>
      <c r="D17" s="8"/>
      <c r="E17" s="8"/>
      <c r="F17" s="8"/>
      <c r="G17" s="8"/>
      <c r="H17" s="8"/>
      <c r="I17" s="8"/>
      <c r="J17" s="9"/>
      <c r="S17" s="11"/>
      <c r="T17" s="11"/>
      <c r="U17" s="11"/>
      <c r="V17" s="11"/>
      <c r="W17" s="11"/>
      <c r="X17" s="11"/>
      <c r="Y17" s="11"/>
      <c r="Z17" s="11"/>
      <c r="AA17" s="26"/>
      <c r="AB17" s="26"/>
    </row>
    <row r="18" spans="1:2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S18" s="11"/>
      <c r="T18" s="11"/>
      <c r="U18" s="11"/>
      <c r="V18" s="11"/>
      <c r="W18" s="11"/>
      <c r="X18" s="11"/>
      <c r="Y18" s="11"/>
      <c r="Z18" s="11"/>
      <c r="AA18" s="26"/>
      <c r="AB18" s="26"/>
    </row>
    <row r="19" spans="1:28" x14ac:dyDescent="0.25">
      <c r="S19" s="26"/>
      <c r="T19" s="26"/>
      <c r="U19" s="26"/>
      <c r="V19" s="35"/>
      <c r="W19" s="35"/>
      <c r="X19" s="35"/>
      <c r="Y19" s="35"/>
      <c r="Z19" s="36"/>
      <c r="AA19" s="26"/>
      <c r="AB19" s="26"/>
    </row>
    <row r="20" spans="1:28" x14ac:dyDescent="0.25">
      <c r="S20" s="26"/>
      <c r="T20" s="26"/>
      <c r="U20" s="26"/>
      <c r="V20" s="35"/>
      <c r="W20" s="35"/>
      <c r="X20" s="35"/>
      <c r="Y20" s="35"/>
      <c r="Z20" s="36"/>
      <c r="AA20" s="26"/>
      <c r="AB20" s="26"/>
    </row>
    <row r="21" spans="1:28" x14ac:dyDescent="0.25">
      <c r="S21" s="26"/>
      <c r="T21" s="26"/>
      <c r="U21" s="26"/>
      <c r="V21" s="35"/>
      <c r="W21" s="35"/>
      <c r="X21" s="35"/>
      <c r="Y21" s="35"/>
      <c r="Z21" s="36"/>
      <c r="AA21" s="26"/>
      <c r="AB21" s="26"/>
    </row>
    <row r="22" spans="1:28" x14ac:dyDescent="0.25">
      <c r="S22" s="26"/>
      <c r="T22" s="26"/>
      <c r="U22" s="26"/>
      <c r="V22" s="35"/>
      <c r="W22" s="35"/>
      <c r="X22" s="35"/>
      <c r="Y22" s="35"/>
      <c r="Z22" s="36"/>
      <c r="AA22" s="26"/>
      <c r="AB22" s="26"/>
    </row>
    <row r="23" spans="1:28" x14ac:dyDescent="0.25">
      <c r="V23" s="27"/>
      <c r="W23" s="27"/>
      <c r="X23" s="27"/>
      <c r="Y23" s="27"/>
      <c r="Z23" s="29"/>
    </row>
    <row r="24" spans="1:28" x14ac:dyDescent="0.25">
      <c r="V24" s="27"/>
      <c r="W24" s="27"/>
      <c r="X24" s="27"/>
      <c r="Y24" s="27"/>
      <c r="Z24" s="29"/>
    </row>
    <row r="25" spans="1:28" x14ac:dyDescent="0.25">
      <c r="V25" s="27"/>
      <c r="W25" s="27"/>
      <c r="X25" s="27"/>
      <c r="Y25" s="27"/>
      <c r="Z25" s="29"/>
    </row>
    <row r="26" spans="1:28" x14ac:dyDescent="0.25">
      <c r="V26" s="28"/>
      <c r="W26" s="28"/>
      <c r="X26" s="28"/>
      <c r="Y26" s="28"/>
      <c r="Z26" s="29"/>
    </row>
    <row r="27" spans="1:28" x14ac:dyDescent="0.25">
      <c r="V27" s="27"/>
      <c r="W27" s="27"/>
      <c r="X27" s="27"/>
      <c r="Y27" s="27"/>
      <c r="Z27" s="29"/>
    </row>
    <row r="28" spans="1:28" x14ac:dyDescent="0.25">
      <c r="V28" s="28"/>
      <c r="W28" s="28"/>
      <c r="X28" s="28"/>
      <c r="Y28" s="28"/>
      <c r="Z28" s="29"/>
    </row>
    <row r="29" spans="1:28" x14ac:dyDescent="0.25">
      <c r="V29" s="29"/>
      <c r="W29" s="29"/>
      <c r="X29" s="29"/>
      <c r="Y29" s="29"/>
      <c r="Z29" s="29"/>
    </row>
    <row r="32" spans="1:28" x14ac:dyDescent="0.25">
      <c r="B32" s="26"/>
      <c r="C32" s="26"/>
      <c r="D32" s="26"/>
      <c r="E32" s="26"/>
      <c r="F32" s="26"/>
      <c r="G32" s="26"/>
      <c r="H32" s="26"/>
      <c r="I32" s="26"/>
    </row>
    <row r="33" spans="2:9" x14ac:dyDescent="0.25">
      <c r="B33" s="26"/>
      <c r="C33" s="26"/>
      <c r="D33" s="26"/>
      <c r="E33" s="26"/>
      <c r="F33" s="26"/>
      <c r="G33" s="26"/>
      <c r="H33" s="26"/>
      <c r="I33" s="26"/>
    </row>
    <row r="34" spans="2:9" x14ac:dyDescent="0.25">
      <c r="B34" s="26"/>
      <c r="C34" s="26"/>
      <c r="D34" s="26"/>
      <c r="E34" s="26"/>
      <c r="F34" s="26"/>
      <c r="G34" s="26"/>
      <c r="H34" s="26"/>
      <c r="I34" s="26"/>
    </row>
    <row r="35" spans="2:9" x14ac:dyDescent="0.25">
      <c r="B35" s="26"/>
      <c r="C35" s="26"/>
      <c r="D35" s="26"/>
      <c r="E35" s="26"/>
      <c r="F35" s="26"/>
      <c r="G35" s="26"/>
      <c r="H35" s="26"/>
      <c r="I35" s="26"/>
    </row>
    <row r="36" spans="2:9" x14ac:dyDescent="0.25">
      <c r="B36" s="26"/>
      <c r="C36" s="26"/>
      <c r="D36" s="26"/>
      <c r="E36" s="26"/>
      <c r="F36" s="26"/>
      <c r="G36" s="26"/>
      <c r="H36" s="26"/>
      <c r="I36" s="26"/>
    </row>
    <row r="37" spans="2:9" x14ac:dyDescent="0.25">
      <c r="B37" s="26"/>
      <c r="C37" s="26"/>
      <c r="D37" s="26"/>
      <c r="E37" s="26"/>
      <c r="F37" s="26"/>
      <c r="G37" s="26"/>
      <c r="H37" s="26"/>
      <c r="I37" s="26"/>
    </row>
    <row r="38" spans="2:9" x14ac:dyDescent="0.25">
      <c r="B38" s="26"/>
      <c r="C38" s="26"/>
      <c r="D38" s="26"/>
      <c r="E38" s="26"/>
      <c r="F38" s="26"/>
      <c r="G38" s="26"/>
      <c r="H38" s="26"/>
      <c r="I38" s="26"/>
    </row>
    <row r="39" spans="2:9" x14ac:dyDescent="0.25">
      <c r="B39" s="26"/>
      <c r="C39" s="26"/>
      <c r="D39" s="26"/>
      <c r="E39" s="26"/>
      <c r="F39" s="26"/>
      <c r="G39" s="26"/>
      <c r="H39" s="26"/>
      <c r="I39" s="26"/>
    </row>
    <row r="40" spans="2:9" x14ac:dyDescent="0.25">
      <c r="B40" s="26"/>
      <c r="C40" s="26"/>
      <c r="D40" s="26"/>
      <c r="E40" s="26"/>
      <c r="F40" s="26"/>
      <c r="G40" s="26"/>
      <c r="H40" s="26"/>
      <c r="I40" s="26"/>
    </row>
  </sheetData>
  <mergeCells count="18">
    <mergeCell ref="A14:B14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I18" sqref="I18"/>
    </sheetView>
  </sheetViews>
  <sheetFormatPr defaultRowHeight="15" x14ac:dyDescent="0.25"/>
  <cols>
    <col min="2" max="2" width="12.5703125" customWidth="1"/>
    <col min="3" max="3" width="10.7109375" customWidth="1"/>
  </cols>
  <sheetData>
    <row r="2" spans="2:6" x14ac:dyDescent="0.25">
      <c r="C2" s="76" t="s">
        <v>29</v>
      </c>
      <c r="D2" s="76"/>
      <c r="E2" s="76"/>
      <c r="F2" s="76"/>
    </row>
    <row r="3" spans="2:6" x14ac:dyDescent="0.25">
      <c r="C3" t="s">
        <v>30</v>
      </c>
      <c r="D3" t="s">
        <v>3</v>
      </c>
      <c r="E3" t="s">
        <v>31</v>
      </c>
      <c r="F3" t="s">
        <v>32</v>
      </c>
    </row>
    <row r="4" spans="2:6" x14ac:dyDescent="0.25">
      <c r="B4" t="s">
        <v>11</v>
      </c>
      <c r="C4">
        <v>8097</v>
      </c>
      <c r="D4">
        <v>3973</v>
      </c>
      <c r="E4">
        <v>2059</v>
      </c>
      <c r="F4">
        <v>2065</v>
      </c>
    </row>
    <row r="5" spans="2:6" x14ac:dyDescent="0.25">
      <c r="B5" t="s">
        <v>12</v>
      </c>
      <c r="C5">
        <v>7737</v>
      </c>
      <c r="D5">
        <v>1699</v>
      </c>
      <c r="E5">
        <v>1265</v>
      </c>
      <c r="F5">
        <v>4773</v>
      </c>
    </row>
    <row r="6" spans="2:6" x14ac:dyDescent="0.25">
      <c r="B6" t="s">
        <v>13</v>
      </c>
      <c r="C6">
        <v>3417</v>
      </c>
      <c r="D6">
        <v>1707</v>
      </c>
      <c r="F6">
        <v>1355</v>
      </c>
    </row>
    <row r="7" spans="2:6" x14ac:dyDescent="0.25">
      <c r="B7" t="s">
        <v>15</v>
      </c>
      <c r="C7">
        <v>6519</v>
      </c>
      <c r="D7">
        <v>1381</v>
      </c>
      <c r="E7">
        <v>2580</v>
      </c>
      <c r="F7">
        <v>2558</v>
      </c>
    </row>
    <row r="8" spans="2:6" x14ac:dyDescent="0.25">
      <c r="B8" t="s">
        <v>16</v>
      </c>
      <c r="C8">
        <v>8951</v>
      </c>
      <c r="D8">
        <v>1862</v>
      </c>
      <c r="E8">
        <v>3499</v>
      </c>
      <c r="F8">
        <v>3590</v>
      </c>
    </row>
    <row r="9" spans="2:6" x14ac:dyDescent="0.25">
      <c r="B9" t="s">
        <v>17</v>
      </c>
      <c r="C9">
        <v>8472</v>
      </c>
      <c r="D9">
        <v>4018</v>
      </c>
      <c r="F9">
        <v>4454</v>
      </c>
    </row>
    <row r="10" spans="2:6" x14ac:dyDescent="0.25">
      <c r="B10" t="s">
        <v>26</v>
      </c>
      <c r="C10">
        <v>9341</v>
      </c>
      <c r="D10">
        <v>1380</v>
      </c>
      <c r="E10">
        <v>1231</v>
      </c>
      <c r="F10">
        <v>6730</v>
      </c>
    </row>
    <row r="11" spans="2:6" x14ac:dyDescent="0.25">
      <c r="B11" t="s">
        <v>33</v>
      </c>
      <c r="C11">
        <v>54440</v>
      </c>
      <c r="D11">
        <v>5027</v>
      </c>
      <c r="E11">
        <v>49413</v>
      </c>
    </row>
    <row r="12" spans="2:6" x14ac:dyDescent="0.25">
      <c r="C12">
        <f>SUM(C4:C11)</f>
        <v>106974</v>
      </c>
      <c r="D12">
        <f t="shared" ref="D12:F12" si="0">SUM(D4:D11)</f>
        <v>21047</v>
      </c>
      <c r="E12">
        <f t="shared" si="0"/>
        <v>60047</v>
      </c>
      <c r="F12">
        <f t="shared" si="0"/>
        <v>25525</v>
      </c>
    </row>
    <row r="13" spans="2:6" x14ac:dyDescent="0.25">
      <c r="B13" t="s">
        <v>20</v>
      </c>
      <c r="C13">
        <v>8230</v>
      </c>
      <c r="D13">
        <v>5332</v>
      </c>
      <c r="E13">
        <v>2898</v>
      </c>
    </row>
    <row r="14" spans="2:6" x14ac:dyDescent="0.25">
      <c r="B14" t="s">
        <v>21</v>
      </c>
      <c r="C14">
        <v>13677</v>
      </c>
      <c r="D14">
        <v>6472</v>
      </c>
      <c r="E14">
        <v>1305</v>
      </c>
      <c r="F14">
        <v>5900</v>
      </c>
    </row>
    <row r="15" spans="2:6" x14ac:dyDescent="0.25">
      <c r="B15" t="s">
        <v>22</v>
      </c>
      <c r="C15">
        <v>6859</v>
      </c>
      <c r="D15">
        <v>4864</v>
      </c>
      <c r="E15">
        <v>950</v>
      </c>
      <c r="F15">
        <v>1045</v>
      </c>
    </row>
    <row r="16" spans="2:6" x14ac:dyDescent="0.25">
      <c r="B16" t="s">
        <v>23</v>
      </c>
      <c r="C16">
        <v>6035</v>
      </c>
      <c r="D16">
        <v>1853</v>
      </c>
      <c r="E16">
        <v>485</v>
      </c>
      <c r="F16">
        <v>3697</v>
      </c>
    </row>
    <row r="17" spans="2:6" x14ac:dyDescent="0.25">
      <c r="B17" t="s">
        <v>24</v>
      </c>
      <c r="C17">
        <v>7632</v>
      </c>
      <c r="D17">
        <v>3152</v>
      </c>
      <c r="F17">
        <v>4480</v>
      </c>
    </row>
    <row r="18" spans="2:6" x14ac:dyDescent="0.25">
      <c r="C18">
        <f>SUM(C13:C17)</f>
        <v>42433</v>
      </c>
      <c r="D18">
        <f t="shared" ref="D18:F18" si="1">SUM(D13:D17)</f>
        <v>21673</v>
      </c>
      <c r="E18">
        <f t="shared" si="1"/>
        <v>5638</v>
      </c>
      <c r="F18">
        <f t="shared" si="1"/>
        <v>15122</v>
      </c>
    </row>
  </sheetData>
  <mergeCells count="1">
    <mergeCell ref="C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L34" sqref="L33:L34"/>
    </sheetView>
  </sheetViews>
  <sheetFormatPr defaultRowHeight="15" x14ac:dyDescent="0.25"/>
  <sheetData>
    <row r="2" spans="1:2" x14ac:dyDescent="0.25">
      <c r="A2" t="s">
        <v>27</v>
      </c>
      <c r="B2" s="5">
        <v>0.28000000000000003</v>
      </c>
    </row>
    <row r="3" spans="1:2" x14ac:dyDescent="0.25">
      <c r="A3" t="s">
        <v>28</v>
      </c>
      <c r="B3" s="5">
        <v>0.72</v>
      </c>
    </row>
    <row r="6" spans="1:2" x14ac:dyDescent="0.25">
      <c r="A6">
        <v>2012</v>
      </c>
      <c r="B6">
        <v>12880</v>
      </c>
    </row>
    <row r="7" spans="1:2" x14ac:dyDescent="0.25">
      <c r="A7">
        <v>2013</v>
      </c>
      <c r="B7">
        <v>12753</v>
      </c>
    </row>
    <row r="8" spans="1:2" x14ac:dyDescent="0.25">
      <c r="A8">
        <v>2014</v>
      </c>
      <c r="B8">
        <v>12419</v>
      </c>
    </row>
    <row r="10" spans="1:2" x14ac:dyDescent="0.25">
      <c r="A10">
        <f>B8-B7</f>
        <v>-334</v>
      </c>
      <c r="B10">
        <f>B7-B6</f>
        <v>-127</v>
      </c>
    </row>
    <row r="11" spans="1:2" x14ac:dyDescent="0.25">
      <c r="A11">
        <f>A10/B8*100</f>
        <v>-2.6894274901360817</v>
      </c>
      <c r="B11">
        <f>B10/B7*100</f>
        <v>-0.99584411511017012</v>
      </c>
    </row>
    <row r="13" spans="1:2" x14ac:dyDescent="0.25">
      <c r="A13" t="s">
        <v>27</v>
      </c>
      <c r="B13" s="5">
        <v>0.28999999999999998</v>
      </c>
    </row>
    <row r="14" spans="1:2" x14ac:dyDescent="0.25">
      <c r="A14" t="s">
        <v>28</v>
      </c>
      <c r="B14" s="5">
        <v>0.71</v>
      </c>
    </row>
    <row r="17" spans="1:2" x14ac:dyDescent="0.25">
      <c r="A17">
        <v>2012</v>
      </c>
      <c r="B17">
        <v>35016</v>
      </c>
    </row>
    <row r="18" spans="1:2" x14ac:dyDescent="0.25">
      <c r="A18">
        <v>2013</v>
      </c>
      <c r="B18">
        <v>35057</v>
      </c>
    </row>
    <row r="19" spans="1:2" x14ac:dyDescent="0.25">
      <c r="A19">
        <v>2014</v>
      </c>
      <c r="B19">
        <v>32277</v>
      </c>
    </row>
    <row r="23" spans="1:2" x14ac:dyDescent="0.25">
      <c r="A23">
        <f>B19-B18</f>
        <v>-2780</v>
      </c>
      <c r="B23">
        <f>B18-B17</f>
        <v>41</v>
      </c>
    </row>
    <row r="24" spans="1:2" x14ac:dyDescent="0.25">
      <c r="A24">
        <f>A23/B19*100</f>
        <v>-8.6129442017535709</v>
      </c>
      <c r="B24">
        <f>B23/B18*100</f>
        <v>0.11695239181903758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Lenovo</cp:lastModifiedBy>
  <cp:lastPrinted>2020-08-06T10:32:02Z</cp:lastPrinted>
  <dcterms:created xsi:type="dcterms:W3CDTF">2012-12-07T12:58:07Z</dcterms:created>
  <dcterms:modified xsi:type="dcterms:W3CDTF">2020-08-06T10:33:30Z</dcterms:modified>
</cp:coreProperties>
</file>