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B-Sutvarkytos lentelės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H15" i="2" l="1"/>
  <c r="P8" i="2" l="1"/>
  <c r="P9" i="2"/>
  <c r="P10" i="2"/>
  <c r="P11" i="2"/>
  <c r="P12" i="2"/>
  <c r="P13" i="2"/>
  <c r="P7" i="2"/>
  <c r="P8" i="1" l="1"/>
  <c r="P9" i="1"/>
  <c r="P10" i="1"/>
  <c r="P11" i="1"/>
  <c r="P7" i="1"/>
  <c r="B28" i="3" l="1"/>
  <c r="B29" i="3" s="1"/>
  <c r="A28" i="3"/>
  <c r="A29" i="3" s="1"/>
  <c r="C9" i="3" l="1"/>
  <c r="C10" i="3" s="1"/>
  <c r="H9" i="1" l="1"/>
  <c r="E7" i="1"/>
  <c r="K8" i="1"/>
  <c r="N8" i="2" l="1"/>
  <c r="N9" i="2"/>
  <c r="N10" i="2"/>
  <c r="N11" i="2"/>
  <c r="N12" i="2"/>
  <c r="N13" i="2"/>
  <c r="N7" i="2"/>
  <c r="K8" i="2"/>
  <c r="K10" i="2"/>
  <c r="K11" i="2"/>
  <c r="K13" i="2"/>
  <c r="K15" i="2"/>
  <c r="K7" i="2"/>
  <c r="H8" i="2"/>
  <c r="H9" i="2"/>
  <c r="H10" i="2"/>
  <c r="H11" i="2"/>
  <c r="H12" i="2"/>
  <c r="H13" i="2"/>
  <c r="H7" i="2"/>
  <c r="E15" i="2"/>
  <c r="E8" i="2"/>
  <c r="E9" i="2"/>
  <c r="E10" i="2"/>
  <c r="E11" i="2"/>
  <c r="E12" i="2"/>
  <c r="E13" i="2"/>
  <c r="E7" i="2"/>
  <c r="L14" i="2"/>
  <c r="L16" i="2" s="1"/>
  <c r="I14" i="2"/>
  <c r="F14" i="2"/>
  <c r="C14" i="2"/>
  <c r="N9" i="1"/>
  <c r="N10" i="1"/>
  <c r="N11" i="1"/>
  <c r="N8" i="1"/>
  <c r="K9" i="1"/>
  <c r="K10" i="1"/>
  <c r="K7" i="1"/>
  <c r="H8" i="1"/>
  <c r="H10" i="1"/>
  <c r="H11" i="1"/>
  <c r="H7" i="1"/>
  <c r="E8" i="1"/>
  <c r="E9" i="1"/>
  <c r="E10" i="1"/>
  <c r="E11" i="1"/>
  <c r="L12" i="1"/>
  <c r="I12" i="1"/>
  <c r="F12" i="1"/>
  <c r="C12" i="1"/>
  <c r="C16" i="2" l="1"/>
  <c r="I16" i="2"/>
  <c r="F16" i="2"/>
  <c r="D14" i="2"/>
  <c r="E14" i="2" s="1"/>
  <c r="M14" i="2"/>
  <c r="M16" i="2" s="1"/>
  <c r="N16" i="2" s="1"/>
  <c r="J14" i="2"/>
  <c r="J16" i="2" s="1"/>
  <c r="G14" i="2"/>
  <c r="G16" i="2" s="1"/>
  <c r="D12" i="1"/>
  <c r="E12" i="1" s="1"/>
  <c r="M12" i="1"/>
  <c r="N12" i="1" s="1"/>
  <c r="J12" i="1"/>
  <c r="K12" i="1" s="1"/>
  <c r="G12" i="1"/>
  <c r="H12" i="1" s="1"/>
  <c r="N14" i="2" l="1"/>
  <c r="D16" i="2"/>
  <c r="E16" i="2" s="1"/>
  <c r="H16" i="2"/>
  <c r="K14" i="2"/>
  <c r="K16" i="2"/>
  <c r="H14" i="2"/>
</calcChain>
</file>

<file path=xl/sharedStrings.xml><?xml version="1.0" encoding="utf-8"?>
<sst xmlns="http://schemas.openxmlformats.org/spreadsheetml/2006/main" count="71" uniqueCount="28">
  <si>
    <t>Eil. Nr.</t>
  </si>
  <si>
    <t xml:space="preserve">Savivaldybių </t>
  </si>
  <si>
    <t>SVB tinklo bibliotekose</t>
  </si>
  <si>
    <t>VB</t>
  </si>
  <si>
    <t>Miesto fil.</t>
  </si>
  <si>
    <t>Kaimo fil.</t>
  </si>
  <si>
    <t>viešosiosios</t>
  </si>
  <si>
    <t>Skirtumas</t>
  </si>
  <si>
    <t>bibliotekos</t>
  </si>
  <si>
    <t>Alytaus m.</t>
  </si>
  <si>
    <t>Alytaus r.</t>
  </si>
  <si>
    <t>Druskininkai</t>
  </si>
  <si>
    <t>Lazdijai</t>
  </si>
  <si>
    <t>Varėna</t>
  </si>
  <si>
    <t>Iš viso:</t>
  </si>
  <si>
    <t xml:space="preserve"> Elektrėnai</t>
  </si>
  <si>
    <t xml:space="preserve"> Šalčininkai</t>
  </si>
  <si>
    <t xml:space="preserve"> Širvintos</t>
  </si>
  <si>
    <t xml:space="preserve"> Švenčionys</t>
  </si>
  <si>
    <t xml:space="preserve"> Trakai</t>
  </si>
  <si>
    <t xml:space="preserve"> Ukmergė</t>
  </si>
  <si>
    <t xml:space="preserve"> Vilniaus m.</t>
  </si>
  <si>
    <t xml:space="preserve"> Vilniaus r.</t>
  </si>
  <si>
    <t>x</t>
  </si>
  <si>
    <t>Vilniaus m.</t>
  </si>
  <si>
    <r>
      <t>*</t>
    </r>
    <r>
      <rPr>
        <b/>
        <sz val="10"/>
        <color theme="5" tint="-0.499984740745262"/>
        <rFont val="Arial"/>
        <family val="2"/>
        <charset val="186"/>
      </rPr>
      <t>Vilniaus m.</t>
    </r>
    <r>
      <rPr>
        <sz val="10"/>
        <color theme="5" tint="-0.499984740745262"/>
        <rFont val="Arial"/>
        <family val="2"/>
        <charset val="186"/>
      </rPr>
      <t xml:space="preserve"> CB dėl rekonstrukcijos darbų nuo 2007 m. vartotojų neaptarnauja.</t>
    </r>
  </si>
  <si>
    <t>3.4. ALYTAUS APSKRITIES SAVIVALDYBIŲ VIEŠŲJŲ BIBLIOTEKŲ DOKUMENTŲ IŠDUOTIS (fiz. vnt.) 2017-2018 M.</t>
  </si>
  <si>
    <t>3.4. VILNIAUS APSKRITIES SAVIVALDYBIŲ VIEŠŲJŲ BIBLIOTEKŲ DOKUMENTŲ IŠDUOTIS (fiz. vnt.) 2017-2018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</si>
</sst>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DE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0" fontId="5" fillId="2" borderId="0" xfId="0" applyFont="1" applyFill="1"/>
    <xf numFmtId="0" fontId="3" fillId="3" borderId="10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vertical="top" wrapText="1"/>
    </xf>
    <xf numFmtId="0" fontId="10" fillId="3" borderId="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2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13" fillId="2" borderId="0" xfId="0" applyFont="1" applyFill="1"/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4" fillId="2" borderId="0" xfId="0" applyFont="1" applyFill="1"/>
    <xf numFmtId="0" fontId="10" fillId="2" borderId="0" xfId="0" applyFont="1" applyFill="1" applyBorder="1" applyAlignment="1">
      <alignment horizontal="center"/>
    </xf>
    <xf numFmtId="0" fontId="13" fillId="2" borderId="0" xfId="0" applyFont="1" applyFill="1" applyBorder="1"/>
    <xf numFmtId="0" fontId="15" fillId="2" borderId="0" xfId="0" applyFont="1" applyFill="1"/>
    <xf numFmtId="2" fontId="15" fillId="2" borderId="0" xfId="0" applyNumberFormat="1" applyFont="1" applyFill="1"/>
    <xf numFmtId="1" fontId="15" fillId="2" borderId="0" xfId="0" applyNumberFormat="1" applyFont="1" applyFill="1"/>
    <xf numFmtId="0" fontId="10" fillId="5" borderId="10" xfId="0" applyFont="1" applyFill="1" applyBorder="1" applyAlignment="1">
      <alignment horizontal="left"/>
    </xf>
    <xf numFmtId="0" fontId="10" fillId="5" borderId="11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left"/>
    </xf>
    <xf numFmtId="0" fontId="6" fillId="6" borderId="3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left"/>
    </xf>
    <xf numFmtId="0" fontId="10" fillId="5" borderId="3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right"/>
    </xf>
    <xf numFmtId="0" fontId="7" fillId="4" borderId="7" xfId="0" applyFont="1" applyFill="1" applyBorder="1" applyAlignment="1"/>
    <xf numFmtId="0" fontId="10" fillId="3" borderId="2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right"/>
    </xf>
    <xf numFmtId="0" fontId="12" fillId="6" borderId="2" xfId="0" applyFont="1" applyFill="1" applyBorder="1" applyAlignment="1"/>
  </cellXfs>
  <cellStyles count="2">
    <cellStyle name="Normal" xfId="0" builtinId="0"/>
    <cellStyle name="Normal 3" xfId="1"/>
  </cellStyles>
  <dxfs count="2"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b/>
        <i val="0"/>
        <condense val="0"/>
        <extend val="0"/>
        <color indexed="10"/>
      </font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</dxfs>
  <tableStyles count="0" defaultTableStyle="TableStyleMedium2" defaultPivotStyle="PivotStyleLight16"/>
  <colors>
    <mruColors>
      <color rgb="FFFFF7EF"/>
      <color rgb="FFFDE9D9"/>
      <color rgb="FFFFFF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išduoties kaita Alytaus apskrities bibliotekose 2016-2018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0.300925925925925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EFA-4045-A65B-A4F22A1E9FE0}"/>
                </c:ext>
              </c:extLst>
            </c:dLbl>
            <c:dLbl>
              <c:idx val="1"/>
              <c:layout>
                <c:manualLayout>
                  <c:x val="8.3333333333333332E-3"/>
                  <c:y val="0.20370370370370369"/>
                </c:manualLayout>
              </c:layout>
              <c:tx>
                <c:rich>
                  <a:bodyPr/>
                  <a:lstStyle/>
                  <a:p>
                    <a:fld id="{E7935B02-E9BC-4343-B104-1735B0597E4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(-2,7%)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6EFA-4045-A65B-A4F22A1E9FE0}"/>
                </c:ext>
              </c:extLst>
            </c:dLbl>
            <c:dLbl>
              <c:idx val="2"/>
              <c:layout>
                <c:manualLayout>
                  <c:x val="8.3333333333333332E-3"/>
                  <c:y val="0.17592592592592593"/>
                </c:manualLayout>
              </c:layout>
              <c:tx>
                <c:rich>
                  <a:bodyPr/>
                  <a:lstStyle/>
                  <a:p>
                    <a:fld id="{E7D9F999-92F5-4908-8B76-3444E28A694D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(-0,64%)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6EFA-4045-A65B-A4F22A1E9FE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(Alytaus!$B$29,Alytaus!$D$5,Alytaus!$C$5)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(Alytaus!$C$29,Alytaus!$D$12,Alytaus!$C$12)</c:f>
              <c:numCache>
                <c:formatCode>General</c:formatCode>
                <c:ptCount val="3"/>
                <c:pt idx="0">
                  <c:v>1233842</c:v>
                </c:pt>
                <c:pt idx="1">
                  <c:v>1225840</c:v>
                </c:pt>
                <c:pt idx="2">
                  <c:v>1165168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A-4045-A65B-A4F22A1E9F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4936624"/>
        <c:axId val="1204930096"/>
        <c:axId val="0"/>
      </c:bar3DChart>
      <c:catAx>
        <c:axId val="120493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04930096"/>
        <c:crosses val="autoZero"/>
        <c:auto val="1"/>
        <c:lblAlgn val="ctr"/>
        <c:lblOffset val="100"/>
        <c:noMultiLvlLbl val="0"/>
      </c:catAx>
      <c:valAx>
        <c:axId val="12049300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04936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(Alytaus!$B$7,Alytaus!$B$8,Alytaus!$B$9,Alytaus!$B$10,Alytaus!$B$11)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(Alytaus!$P$7,Alytaus!$P$8,Alytaus!$P$9,Alytaus!$P$10,Alytaus!$P$11)</c:f>
              <c:numCache>
                <c:formatCode>0.00</c:formatCode>
                <c:ptCount val="5"/>
                <c:pt idx="0">
                  <c:v>5.2861994023363215</c:v>
                </c:pt>
                <c:pt idx="1">
                  <c:v>15.596425969244928</c:v>
                </c:pt>
                <c:pt idx="2">
                  <c:v>6.8142820709002807</c:v>
                </c:pt>
                <c:pt idx="3">
                  <c:v>6.85351817944023</c:v>
                </c:pt>
                <c:pt idx="4">
                  <c:v>10.174692152177908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D-4110-A692-8EE2824E26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4943696"/>
        <c:axId val="1204937168"/>
        <c:axId val="0"/>
      </c:bar3DChart>
      <c:catAx>
        <c:axId val="120494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2940000" spcFirstLastPara="1" vertOverflow="ellipsis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04937168"/>
        <c:crosses val="autoZero"/>
        <c:auto val="1"/>
        <c:lblAlgn val="ctr"/>
        <c:lblOffset val="100"/>
        <c:noMultiLvlLbl val="0"/>
      </c:catAx>
      <c:valAx>
        <c:axId val="120493716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204943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išduoties kaita Vilniaus apskrities bibliotekose 2016-2018 m.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0.245370370370370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9B8-49D8-898D-CF7E3EC06195}"/>
                </c:ext>
              </c:extLst>
            </c:dLbl>
            <c:dLbl>
              <c:idx val="1"/>
              <c:layout>
                <c:manualLayout>
                  <c:x val="8.3333333333333332E-3"/>
                  <c:y val="0.23216917182434416"/>
                </c:manualLayout>
              </c:layout>
              <c:tx>
                <c:rich>
                  <a:bodyPr/>
                  <a:lstStyle/>
                  <a:p>
                    <a:fld id="{4E2FFB9F-10ED-483D-BC85-1098BC846702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(-3,5%)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9B8-49D8-898D-CF7E3EC06195}"/>
                </c:ext>
              </c:extLst>
            </c:dLbl>
            <c:dLbl>
              <c:idx val="2"/>
              <c:layout>
                <c:manualLayout>
                  <c:x val="1.1111111111111112E-2"/>
                  <c:y val="0.16233163866784539"/>
                </c:manualLayout>
              </c:layout>
              <c:tx>
                <c:rich>
                  <a:bodyPr/>
                  <a:lstStyle/>
                  <a:p>
                    <a:fld id="{B2A2424C-533A-482B-A96F-6CADB9FCD464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(-2,3%)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9B8-49D8-898D-CF7E3EC061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(Vilniaus!$B$34,Vilniaus!$D$5,Vilniaus!$C$5)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(Vilniaus!$C$34,Vilniaus!$D$16,Vilniaus!$C$16)</c:f>
              <c:numCache>
                <c:formatCode>General</c:formatCode>
                <c:ptCount val="3"/>
                <c:pt idx="0">
                  <c:v>2584289</c:v>
                </c:pt>
                <c:pt idx="1">
                  <c:v>2523282</c:v>
                </c:pt>
                <c:pt idx="2">
                  <c:v>2338654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B8-49D8-898D-CF7E3EC061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4928464"/>
        <c:axId val="1204931728"/>
        <c:axId val="0"/>
      </c:bar3DChart>
      <c:catAx>
        <c:axId val="120492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04931728"/>
        <c:crosses val="autoZero"/>
        <c:auto val="1"/>
        <c:lblAlgn val="ctr"/>
        <c:lblOffset val="100"/>
        <c:noMultiLvlLbl val="0"/>
      </c:catAx>
      <c:valAx>
        <c:axId val="12049317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0492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Dokument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išduotis vienam gyventojui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(Vilniaus!$B$7,Vilniaus!$B$8,Vilniaus!$B$9,Vilniaus!$B$10,Vilniaus!$B$11,Vilniaus!$B$12,Vilniaus!$B$13,Vilniaus!$B$15)</c:f>
              <c:strCache>
                <c:ptCount val="8"/>
                <c:pt idx="0">
                  <c:v> Elektrėnai</c:v>
                </c:pt>
                <c:pt idx="1">
                  <c:v> Šalčininkai</c:v>
                </c:pt>
                <c:pt idx="2">
                  <c:v> Širvintos</c:v>
                </c:pt>
                <c:pt idx="3">
                  <c:v> Švenčionys</c:v>
                </c:pt>
                <c:pt idx="4">
                  <c:v> Trakai</c:v>
                </c:pt>
                <c:pt idx="5">
                  <c:v> Ukmergė</c:v>
                </c:pt>
                <c:pt idx="6">
                  <c:v> Vilniaus r.</c:v>
                </c:pt>
                <c:pt idx="7">
                  <c:v> Vilniaus m.</c:v>
                </c:pt>
              </c:strCache>
            </c:strRef>
          </c:cat>
          <c:val>
            <c:numRef>
              <c:f>(Vilniaus!$P$7,Vilniaus!$P$8,Vilniaus!$P$9,Vilniaus!$P$10,Vilniaus!$P$11,Vilniaus!$P$12,Vilniaus!$P$13,Vilniaus!$P$15)</c:f>
              <c:numCache>
                <c:formatCode>0.00</c:formatCode>
                <c:ptCount val="8"/>
                <c:pt idx="0">
                  <c:v>7.6509863429438543</c:v>
                </c:pt>
                <c:pt idx="1">
                  <c:v>4.6654086038701426</c:v>
                </c:pt>
                <c:pt idx="2">
                  <c:v>5.9342967244701352</c:v>
                </c:pt>
                <c:pt idx="3">
                  <c:v>7.7086386667224991</c:v>
                </c:pt>
                <c:pt idx="4">
                  <c:v>10.23390373014896</c:v>
                </c:pt>
                <c:pt idx="5">
                  <c:v>7.8253432627414474</c:v>
                </c:pt>
                <c:pt idx="6">
                  <c:v>1.6027853999482267</c:v>
                </c:pt>
                <c:pt idx="7">
                  <c:v>1.79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3-48A5-AB8E-19552E484F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4937712"/>
        <c:axId val="1204929008"/>
        <c:axId val="0"/>
      </c:bar3DChart>
      <c:catAx>
        <c:axId val="120493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04929008"/>
        <c:crosses val="autoZero"/>
        <c:auto val="1"/>
        <c:lblAlgn val="ctr"/>
        <c:lblOffset val="100"/>
        <c:noMultiLvlLbl val="0"/>
      </c:catAx>
      <c:valAx>
        <c:axId val="120492900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20493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Dokument</a:t>
            </a:r>
            <a:r>
              <a:rPr lang="lt-LT" b="1">
                <a:solidFill>
                  <a:schemeClr val="tx1"/>
                </a:solidFill>
              </a:rPr>
              <a:t>ų išduotis vienam gyventojui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888888888888889E-2"/>
          <c:y val="0.1675230263157895"/>
          <c:w val="0.93888888888888888"/>
          <c:h val="0.54592032163742688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-0.263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1-490B-AAEE-262C7E70EBA8}"/>
                </c:ext>
              </c:extLst>
            </c:dLbl>
            <c:dLbl>
              <c:idx val="1"/>
              <c:layout>
                <c:manualLayout>
                  <c:x val="1.3888888888888888E-2"/>
                  <c:y val="-0.166666666666666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1-490B-AAEE-262C7E70EBA8}"/>
                </c:ext>
              </c:extLst>
            </c:dLbl>
            <c:dLbl>
              <c:idx val="2"/>
              <c:layout>
                <c:manualLayout>
                  <c:x val="1.3888888888888788E-2"/>
                  <c:y val="-0.13888888888888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8B1-490B-AAEE-262C7E70EBA8}"/>
                </c:ext>
              </c:extLst>
            </c:dLbl>
            <c:dLbl>
              <c:idx val="3"/>
              <c:layout>
                <c:manualLayout>
                  <c:x val="1.9444444444444445E-2"/>
                  <c:y val="-0.1250000000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B1-490B-AAEE-262C7E70EBA8}"/>
                </c:ext>
              </c:extLst>
            </c:dLbl>
            <c:dLbl>
              <c:idx val="4"/>
              <c:layout>
                <c:manualLayout>
                  <c:x val="1.3888888888888888E-2"/>
                  <c:y val="-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B1-490B-AAEE-262C7E70EB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Lapas1!$A$3:$A$7</c:f>
              <c:strCache>
                <c:ptCount val="5"/>
                <c:pt idx="0">
                  <c:v>Alytaus r.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18.3</c:v>
                </c:pt>
                <c:pt idx="1">
                  <c:v>9.7200000000000006</c:v>
                </c:pt>
                <c:pt idx="2">
                  <c:v>6.67</c:v>
                </c:pt>
                <c:pt idx="3">
                  <c:v>6.51</c:v>
                </c:pt>
                <c:pt idx="4">
                  <c:v>4.93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B1-490B-AAEE-262C7E70EB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4929552"/>
        <c:axId val="1204930640"/>
        <c:axId val="0"/>
      </c:bar3DChart>
      <c:catAx>
        <c:axId val="120492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04930640"/>
        <c:crosses val="autoZero"/>
        <c:auto val="1"/>
        <c:lblAlgn val="ctr"/>
        <c:lblOffset val="100"/>
        <c:noMultiLvlLbl val="0"/>
      </c:catAx>
      <c:valAx>
        <c:axId val="1204930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0492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išduotis vienam gyventojui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 Trakai</c:v>
                </c:pt>
                <c:pt idx="1">
                  <c:v> Širvintos</c:v>
                </c:pt>
                <c:pt idx="2">
                  <c:v> Švenčionys</c:v>
                </c:pt>
                <c:pt idx="3">
                  <c:v> Elektrėnai</c:v>
                </c:pt>
                <c:pt idx="4">
                  <c:v> Ukmergė</c:v>
                </c:pt>
                <c:pt idx="5">
                  <c:v> Šalčininkai</c:v>
                </c:pt>
                <c:pt idx="6">
                  <c:v>Vilniaus m.</c:v>
                </c:pt>
                <c:pt idx="7">
                  <c:v> Vilniaus r.</c:v>
                </c:pt>
              </c:strCache>
            </c:strRef>
          </c:cat>
          <c:val>
            <c:numRef>
              <c:f>Lapas1!$B$14:$B$21</c:f>
              <c:numCache>
                <c:formatCode>General</c:formatCode>
                <c:ptCount val="8"/>
                <c:pt idx="0">
                  <c:v>9.32</c:v>
                </c:pt>
                <c:pt idx="1">
                  <c:v>8.69</c:v>
                </c:pt>
                <c:pt idx="2">
                  <c:v>8.35</c:v>
                </c:pt>
                <c:pt idx="3">
                  <c:v>7.43</c:v>
                </c:pt>
                <c:pt idx="4">
                  <c:v>7.26</c:v>
                </c:pt>
                <c:pt idx="5">
                  <c:v>6.97</c:v>
                </c:pt>
                <c:pt idx="6">
                  <c:v>2.1800000000000002</c:v>
                </c:pt>
                <c:pt idx="7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B-4C08-89B4-4CD285D1EA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204938256"/>
        <c:axId val="1204932272"/>
        <c:axId val="0"/>
      </c:bar3DChart>
      <c:catAx>
        <c:axId val="120493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204932272"/>
        <c:crosses val="autoZero"/>
        <c:auto val="1"/>
        <c:lblAlgn val="ctr"/>
        <c:lblOffset val="100"/>
        <c:noMultiLvlLbl val="0"/>
      </c:catAx>
      <c:valAx>
        <c:axId val="12049322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0493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Dokument</a:t>
            </a:r>
            <a:r>
              <a:rPr lang="lt-LT" b="1">
                <a:solidFill>
                  <a:sysClr val="windowText" lastClr="000000"/>
                </a:solidFill>
              </a:rPr>
              <a:t>ų išduoties kaita Alytaus apskrities bibliotekose 2012-2014 m.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2">
              <a:lumMod val="20000"/>
              <a:lumOff val="80000"/>
            </a:schemeClr>
          </a:solidFill>
        </a:ln>
        <a:effectLst/>
        <a:sp3d>
          <a:contourClr>
            <a:schemeClr val="accent2">
              <a:lumMod val="20000"/>
              <a:lumOff val="8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333333333333072E-3"/>
                  <c:y val="0.194444444444444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BD-411B-A0A7-59D57F696142}"/>
                </c:ext>
              </c:extLst>
            </c:dLbl>
            <c:dLbl>
              <c:idx val="1"/>
              <c:layout>
                <c:manualLayout>
                  <c:x val="5.5555555555555046E-3"/>
                  <c:y val="0.2638888888888889"/>
                </c:manualLayout>
              </c:layout>
              <c:tx>
                <c:rich>
                  <a:bodyPr/>
                  <a:lstStyle/>
                  <a:p>
                    <a:fld id="{57EE455F-B2F3-473B-99E2-E7EB2D35844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(-1,19%)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4BD-411B-A0A7-59D57F696142}"/>
                </c:ext>
              </c:extLst>
            </c:dLbl>
            <c:dLbl>
              <c:idx val="2"/>
              <c:layout>
                <c:manualLayout>
                  <c:x val="5.5555555555555558E-3"/>
                  <c:y val="0.18055555555555547"/>
                </c:manualLayout>
              </c:layout>
              <c:tx>
                <c:rich>
                  <a:bodyPr/>
                  <a:lstStyle/>
                  <a:p>
                    <a:fld id="{C88C68EA-814B-4302-B181-3A3DE39A5AB6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(-3,0%)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4BD-411B-A0A7-59D57F6961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Lapas1!$A$9:$A$11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Lapas1!$B$9:$B$11</c:f>
              <c:numCache>
                <c:formatCode>General</c:formatCode>
                <c:ptCount val="3"/>
                <c:pt idx="0">
                  <c:v>1344450</c:v>
                </c:pt>
                <c:pt idx="1">
                  <c:v>1328531</c:v>
                </c:pt>
                <c:pt idx="2">
                  <c:v>1289790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4BD-411B-A0A7-59D57F69614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174220480"/>
        <c:axId val="1423097920"/>
        <c:axId val="0"/>
      </c:bar3DChart>
      <c:catAx>
        <c:axId val="117422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23097920"/>
        <c:crosses val="autoZero"/>
        <c:auto val="1"/>
        <c:lblAlgn val="ctr"/>
        <c:lblOffset val="100"/>
        <c:noMultiLvlLbl val="0"/>
      </c:catAx>
      <c:valAx>
        <c:axId val="14230979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7422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Dokument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išduoties kaita Vilniaus apskrities bibliotekose 2012-2014 m.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2.5462668816039986E-17"/>
                  <c:y val="0.199074074074073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68-40B4-8B13-48E78A15A996}"/>
                </c:ext>
              </c:extLst>
            </c:dLbl>
            <c:dLbl>
              <c:idx val="1"/>
              <c:layout>
                <c:manualLayout>
                  <c:x val="5.5555555555555558E-3"/>
                  <c:y val="0.25483662280701752"/>
                </c:manualLayout>
              </c:layout>
              <c:tx>
                <c:rich>
                  <a:bodyPr/>
                  <a:lstStyle/>
                  <a:p>
                    <a:fld id="{32E079AA-922F-4C83-915F-FD658255F79E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(-2,22%)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968-40B4-8B13-48E78A15A996}"/>
                </c:ext>
              </c:extLst>
            </c:dLbl>
            <c:dLbl>
              <c:idx val="2"/>
              <c:layout>
                <c:manualLayout>
                  <c:x val="1.1111111111111112E-2"/>
                  <c:y val="0.14814814814814806"/>
                </c:manualLayout>
              </c:layout>
              <c:tx>
                <c:rich>
                  <a:bodyPr/>
                  <a:lstStyle/>
                  <a:p>
                    <a:fld id="{19781874-BDAD-4B54-BDFF-DECA251B0B09}" type="VALUE">
                      <a:rPr lang="en-US"/>
                      <a:pPr/>
                      <a:t>[VALUE]</a:t>
                    </a:fld>
                    <a:endParaRPr lang="en-US"/>
                  </a:p>
                  <a:p>
                    <a:r>
                      <a:rPr lang="en-US"/>
                      <a:t>(-6,84%)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D968-40B4-8B13-48E78A15A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Lapas1!$A$23:$A$25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Lapas1!$B$23:$B$25</c:f>
              <c:numCache>
                <c:formatCode>General</c:formatCode>
                <c:ptCount val="3"/>
                <c:pt idx="0">
                  <c:v>2925469</c:v>
                </c:pt>
                <c:pt idx="1">
                  <c:v>2862057</c:v>
                </c:pt>
                <c:pt idx="2">
                  <c:v>2678800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68-40B4-8B13-48E78A15A9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423103360"/>
        <c:axId val="1423100640"/>
        <c:axId val="0"/>
      </c:bar3DChart>
      <c:catAx>
        <c:axId val="1423103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423100640"/>
        <c:crosses val="autoZero"/>
        <c:auto val="1"/>
        <c:lblAlgn val="ctr"/>
        <c:lblOffset val="100"/>
        <c:noMultiLvlLbl val="0"/>
      </c:catAx>
      <c:valAx>
        <c:axId val="1423100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2310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58614</xdr:colOff>
      <xdr:row>13</xdr:row>
      <xdr:rowOff>16852</xdr:rowOff>
    </xdr:from>
    <xdr:to>
      <xdr:col>7</xdr:col>
      <xdr:colOff>421949</xdr:colOff>
      <xdr:row>27</xdr:row>
      <xdr:rowOff>64252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494567</xdr:colOff>
      <xdr:row>13</xdr:row>
      <xdr:rowOff>16852</xdr:rowOff>
    </xdr:from>
    <xdr:to>
      <xdr:col>15</xdr:col>
      <xdr:colOff>73920</xdr:colOff>
      <xdr:row>27</xdr:row>
      <xdr:rowOff>64252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55562</xdr:colOff>
      <xdr:row>17</xdr:row>
      <xdr:rowOff>92869</xdr:rowOff>
    </xdr:from>
    <xdr:to>
      <xdr:col>7</xdr:col>
      <xdr:colOff>350512</xdr:colOff>
      <xdr:row>31</xdr:row>
      <xdr:rowOff>140269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587374</xdr:colOff>
      <xdr:row>17</xdr:row>
      <xdr:rowOff>61119</xdr:rowOff>
    </xdr:from>
    <xdr:to>
      <xdr:col>15</xdr:col>
      <xdr:colOff>167949</xdr:colOff>
      <xdr:row>31</xdr:row>
      <xdr:rowOff>108519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71437</xdr:rowOff>
    </xdr:from>
    <xdr:to>
      <xdr:col>10</xdr:col>
      <xdr:colOff>195675</xdr:colOff>
      <xdr:row>13</xdr:row>
      <xdr:rowOff>28237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13</xdr:row>
      <xdr:rowOff>157162</xdr:rowOff>
    </xdr:from>
    <xdr:to>
      <xdr:col>10</xdr:col>
      <xdr:colOff>119475</xdr:colOff>
      <xdr:row>28</xdr:row>
      <xdr:rowOff>35662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0</xdr:row>
      <xdr:rowOff>61912</xdr:rowOff>
    </xdr:from>
    <xdr:to>
      <xdr:col>17</xdr:col>
      <xdr:colOff>576675</xdr:colOff>
      <xdr:row>13</xdr:row>
      <xdr:rowOff>18712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533400</xdr:colOff>
      <xdr:row>13</xdr:row>
      <xdr:rowOff>61912</xdr:rowOff>
    </xdr:from>
    <xdr:to>
      <xdr:col>17</xdr:col>
      <xdr:colOff>586200</xdr:colOff>
      <xdr:row>27</xdr:row>
      <xdr:rowOff>130912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T32"/>
  <sheetViews>
    <sheetView zoomScale="130" zoomScaleNormal="130" workbookViewId="0">
      <selection activeCell="C12" sqref="C12:N12"/>
    </sheetView>
  </sheetViews>
  <sheetFormatPr defaultColWidth="8.85546875" defaultRowHeight="15" x14ac:dyDescent="0.25"/>
  <cols>
    <col min="1" max="1" width="3.5703125" style="1" customWidth="1"/>
    <col min="2" max="2" width="11.28515625" style="1" customWidth="1"/>
    <col min="3" max="16384" width="8.85546875" style="1"/>
  </cols>
  <sheetData>
    <row r="2" spans="1:20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0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0" x14ac:dyDescent="0.25">
      <c r="A4" s="46" t="s">
        <v>0</v>
      </c>
      <c r="B4" s="19" t="s">
        <v>1</v>
      </c>
      <c r="C4" s="49" t="s">
        <v>2</v>
      </c>
      <c r="D4" s="50"/>
      <c r="E4" s="50"/>
      <c r="F4" s="50" t="s">
        <v>3</v>
      </c>
      <c r="G4" s="50"/>
      <c r="H4" s="50"/>
      <c r="I4" s="50" t="s">
        <v>4</v>
      </c>
      <c r="J4" s="50"/>
      <c r="K4" s="50"/>
      <c r="L4" s="50" t="s">
        <v>5</v>
      </c>
      <c r="M4" s="50"/>
      <c r="N4" s="50"/>
    </row>
    <row r="5" spans="1:20" x14ac:dyDescent="0.25">
      <c r="A5" s="47"/>
      <c r="B5" s="20" t="s">
        <v>6</v>
      </c>
      <c r="C5" s="51">
        <v>2018</v>
      </c>
      <c r="D5" s="51">
        <v>2017</v>
      </c>
      <c r="E5" s="52" t="s">
        <v>7</v>
      </c>
      <c r="F5" s="51">
        <v>2018</v>
      </c>
      <c r="G5" s="51">
        <v>2017</v>
      </c>
      <c r="H5" s="52" t="s">
        <v>7</v>
      </c>
      <c r="I5" s="51">
        <v>2018</v>
      </c>
      <c r="J5" s="51">
        <v>2017</v>
      </c>
      <c r="K5" s="52" t="s">
        <v>7</v>
      </c>
      <c r="L5" s="51">
        <v>2018</v>
      </c>
      <c r="M5" s="51">
        <v>2017</v>
      </c>
      <c r="N5" s="52" t="s">
        <v>7</v>
      </c>
      <c r="O5" s="32"/>
      <c r="P5" s="32"/>
      <c r="Q5" s="32"/>
    </row>
    <row r="6" spans="1:20" x14ac:dyDescent="0.25">
      <c r="A6" s="48"/>
      <c r="B6" s="21" t="s">
        <v>8</v>
      </c>
      <c r="C6" s="51"/>
      <c r="D6" s="51"/>
      <c r="E6" s="52"/>
      <c r="F6" s="51"/>
      <c r="G6" s="51"/>
      <c r="H6" s="52"/>
      <c r="I6" s="51"/>
      <c r="J6" s="51"/>
      <c r="K6" s="52"/>
      <c r="L6" s="51"/>
      <c r="M6" s="51"/>
      <c r="N6" s="52"/>
      <c r="O6" s="32">
        <v>3.1</v>
      </c>
      <c r="P6" s="32"/>
      <c r="Q6" s="32"/>
    </row>
    <row r="7" spans="1:20" x14ac:dyDescent="0.25">
      <c r="A7" s="14">
        <v>1</v>
      </c>
      <c r="B7" s="41" t="s">
        <v>9</v>
      </c>
      <c r="C7" s="23">
        <v>272419</v>
      </c>
      <c r="D7" s="23">
        <v>273129</v>
      </c>
      <c r="E7" s="23">
        <f>C7:C12-D7:D12</f>
        <v>-710</v>
      </c>
      <c r="F7" s="23">
        <v>189550</v>
      </c>
      <c r="G7" s="23">
        <v>190411</v>
      </c>
      <c r="H7" s="23">
        <f>F7:F12-G7:G12</f>
        <v>-861</v>
      </c>
      <c r="I7" s="23">
        <v>82869</v>
      </c>
      <c r="J7" s="23">
        <v>82718</v>
      </c>
      <c r="K7" s="23">
        <f>I7:I12-J7:J12</f>
        <v>151</v>
      </c>
      <c r="L7" s="23" t="s">
        <v>23</v>
      </c>
      <c r="M7" s="23" t="s">
        <v>23</v>
      </c>
      <c r="N7" s="23" t="s">
        <v>23</v>
      </c>
      <c r="O7" s="32">
        <v>51534</v>
      </c>
      <c r="P7" s="33">
        <f>C7/O7</f>
        <v>5.2861994023363215</v>
      </c>
      <c r="Q7" s="32"/>
      <c r="R7" s="22"/>
      <c r="S7" s="22"/>
      <c r="T7" s="22"/>
    </row>
    <row r="8" spans="1:20" x14ac:dyDescent="0.25">
      <c r="A8" s="14">
        <v>2</v>
      </c>
      <c r="B8" s="42" t="s">
        <v>10</v>
      </c>
      <c r="C8" s="23">
        <v>406708</v>
      </c>
      <c r="D8" s="23">
        <v>478125</v>
      </c>
      <c r="E8" s="23">
        <f t="shared" ref="E8" si="0">C8:C13-D8:D13</f>
        <v>-71417</v>
      </c>
      <c r="F8" s="23">
        <v>255675</v>
      </c>
      <c r="G8" s="23">
        <v>314774</v>
      </c>
      <c r="H8" s="23">
        <f t="shared" ref="H8" si="1">F8:F13-G8:G13</f>
        <v>-59099</v>
      </c>
      <c r="I8" s="23">
        <v>24115</v>
      </c>
      <c r="J8" s="23">
        <v>29217</v>
      </c>
      <c r="K8" s="23">
        <f t="shared" ref="K8" si="2">I8:I13-J8:J13</f>
        <v>-5102</v>
      </c>
      <c r="L8" s="23">
        <v>126918</v>
      </c>
      <c r="M8" s="23">
        <v>134134</v>
      </c>
      <c r="N8" s="23">
        <f>L8:L12-M8:M12</f>
        <v>-7216</v>
      </c>
      <c r="O8" s="32">
        <v>26077</v>
      </c>
      <c r="P8" s="33">
        <f t="shared" ref="P8:P11" si="3">C8/O8</f>
        <v>15.596425969244928</v>
      </c>
      <c r="Q8" s="32"/>
      <c r="R8" s="22"/>
      <c r="S8" s="22"/>
      <c r="T8" s="22"/>
    </row>
    <row r="9" spans="1:20" x14ac:dyDescent="0.25">
      <c r="A9" s="14">
        <v>3</v>
      </c>
      <c r="B9" s="42" t="s">
        <v>11</v>
      </c>
      <c r="C9" s="23">
        <v>133594</v>
      </c>
      <c r="D9" s="23">
        <v>133503</v>
      </c>
      <c r="E9" s="23">
        <f>C9:C14-D9:D14</f>
        <v>91</v>
      </c>
      <c r="F9" s="23">
        <v>77022</v>
      </c>
      <c r="G9" s="23">
        <v>76969</v>
      </c>
      <c r="H9" s="23">
        <f>F9:F14-G9:G14</f>
        <v>53</v>
      </c>
      <c r="I9" s="23">
        <v>18274</v>
      </c>
      <c r="J9" s="23">
        <v>18255</v>
      </c>
      <c r="K9" s="23">
        <f>I9:I14-J9:J14</f>
        <v>19</v>
      </c>
      <c r="L9" s="23">
        <v>38298</v>
      </c>
      <c r="M9" s="23">
        <v>38279</v>
      </c>
      <c r="N9" s="23">
        <f t="shared" ref="N9" si="4">L9:L13-M9:M13</f>
        <v>19</v>
      </c>
      <c r="O9" s="32">
        <v>19605</v>
      </c>
      <c r="P9" s="33">
        <f t="shared" si="3"/>
        <v>6.8142820709002807</v>
      </c>
      <c r="Q9" s="32"/>
      <c r="R9" s="22"/>
      <c r="S9" s="22"/>
      <c r="T9" s="22"/>
    </row>
    <row r="10" spans="1:20" x14ac:dyDescent="0.25">
      <c r="A10" s="14">
        <v>4</v>
      </c>
      <c r="B10" s="42" t="s">
        <v>12</v>
      </c>
      <c r="C10" s="23">
        <v>131005</v>
      </c>
      <c r="D10" s="23">
        <v>132804</v>
      </c>
      <c r="E10" s="23">
        <f>C10:C14-D10:D14</f>
        <v>-1799</v>
      </c>
      <c r="F10" s="23">
        <v>41485</v>
      </c>
      <c r="G10" s="23">
        <v>39688</v>
      </c>
      <c r="H10" s="23">
        <f>F10:F14-G10:G14</f>
        <v>1797</v>
      </c>
      <c r="I10" s="23">
        <v>19505</v>
      </c>
      <c r="J10" s="23">
        <v>19338</v>
      </c>
      <c r="K10" s="23">
        <f>I10:I14-J10:J14</f>
        <v>167</v>
      </c>
      <c r="L10" s="23">
        <v>70015</v>
      </c>
      <c r="M10" s="23">
        <v>73778</v>
      </c>
      <c r="N10" s="23">
        <f>L10:L14-M10:M14</f>
        <v>-3763</v>
      </c>
      <c r="O10" s="32">
        <v>19115</v>
      </c>
      <c r="P10" s="33">
        <f t="shared" si="3"/>
        <v>6.85351817944023</v>
      </c>
      <c r="Q10" s="32"/>
      <c r="R10" s="22"/>
      <c r="S10" s="22"/>
      <c r="T10" s="22"/>
    </row>
    <row r="11" spans="1:20" ht="15.75" thickBot="1" x14ac:dyDescent="0.3">
      <c r="A11" s="14">
        <v>5</v>
      </c>
      <c r="B11" s="42" t="s">
        <v>13</v>
      </c>
      <c r="C11" s="24">
        <v>221442</v>
      </c>
      <c r="D11" s="24">
        <v>208279</v>
      </c>
      <c r="E11" s="24">
        <f>C11:C14-D11:D14</f>
        <v>13163</v>
      </c>
      <c r="F11" s="23">
        <v>127448</v>
      </c>
      <c r="G11" s="23">
        <v>113613</v>
      </c>
      <c r="H11" s="24">
        <f>F11:F14-G11:G14</f>
        <v>13835</v>
      </c>
      <c r="I11" s="23" t="s">
        <v>23</v>
      </c>
      <c r="J11" s="23" t="s">
        <v>23</v>
      </c>
      <c r="K11" s="24" t="s">
        <v>23</v>
      </c>
      <c r="L11" s="23">
        <v>93994</v>
      </c>
      <c r="M11" s="23">
        <v>94666</v>
      </c>
      <c r="N11" s="24">
        <f>L11:L14-M11:M14</f>
        <v>-672</v>
      </c>
      <c r="O11" s="32">
        <v>21764</v>
      </c>
      <c r="P11" s="33">
        <f t="shared" si="3"/>
        <v>10.174692152177908</v>
      </c>
      <c r="Q11" s="32"/>
      <c r="R11" s="22"/>
      <c r="S11" s="22"/>
      <c r="T11" s="22"/>
    </row>
    <row r="12" spans="1:20" ht="15.75" thickBot="1" x14ac:dyDescent="0.3">
      <c r="A12" s="53" t="s">
        <v>14</v>
      </c>
      <c r="B12" s="54"/>
      <c r="C12" s="43">
        <f>SUM(C7:C11)</f>
        <v>1165168</v>
      </c>
      <c r="D12" s="44">
        <f>SUM(D7:D11)</f>
        <v>1225840</v>
      </c>
      <c r="E12" s="43">
        <f>C12:C14-D12:D14</f>
        <v>-60672</v>
      </c>
      <c r="F12" s="43">
        <f>SUM(F7:F11)</f>
        <v>691180</v>
      </c>
      <c r="G12" s="43">
        <f>SUM(G7:G11)</f>
        <v>735455</v>
      </c>
      <c r="H12" s="43">
        <f>F12:F14-G12:G14</f>
        <v>-44275</v>
      </c>
      <c r="I12" s="43">
        <f>SUM(I7:I11)</f>
        <v>144763</v>
      </c>
      <c r="J12" s="43">
        <f>SUM(J7:J11)</f>
        <v>149528</v>
      </c>
      <c r="K12" s="43">
        <f>I12:I14-J12:J14</f>
        <v>-4765</v>
      </c>
      <c r="L12" s="43">
        <f>SUM(L8:L11)</f>
        <v>329225</v>
      </c>
      <c r="M12" s="43">
        <f>SUM(M8:M11)</f>
        <v>340857</v>
      </c>
      <c r="N12" s="43">
        <f>L12:L14-M12:M14</f>
        <v>-11632</v>
      </c>
      <c r="O12" s="32"/>
      <c r="P12" s="32"/>
      <c r="Q12" s="32"/>
      <c r="R12" s="22"/>
      <c r="S12" s="22"/>
      <c r="T12" s="22"/>
    </row>
    <row r="13" spans="1:20" x14ac:dyDescent="0.25">
      <c r="A13" s="4"/>
      <c r="B13" s="5"/>
      <c r="C13" s="4"/>
      <c r="D13" s="4"/>
      <c r="E13" s="5"/>
      <c r="F13" s="4"/>
      <c r="G13" s="4"/>
      <c r="H13" s="5"/>
      <c r="I13" s="4"/>
      <c r="J13" s="4"/>
      <c r="K13" s="5"/>
      <c r="L13" s="4"/>
      <c r="M13" s="4"/>
      <c r="N13" s="5"/>
    </row>
    <row r="14" spans="1:2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28" spans="2:8" x14ac:dyDescent="0.25">
      <c r="B28" s="32"/>
      <c r="C28" s="32"/>
      <c r="D28" s="32"/>
      <c r="E28" s="22"/>
      <c r="F28" s="22"/>
      <c r="G28" s="22"/>
      <c r="H28" s="22"/>
    </row>
    <row r="29" spans="2:8" x14ac:dyDescent="0.25">
      <c r="B29" s="32">
        <v>2016</v>
      </c>
      <c r="C29" s="32">
        <v>1233842</v>
      </c>
      <c r="D29" s="32"/>
      <c r="E29" s="22"/>
      <c r="F29" s="22"/>
      <c r="G29" s="22"/>
      <c r="H29" s="22"/>
    </row>
    <row r="30" spans="2:8" x14ac:dyDescent="0.25">
      <c r="B30" s="32"/>
      <c r="C30" s="32"/>
      <c r="D30" s="32"/>
      <c r="E30" s="22"/>
      <c r="F30" s="22"/>
      <c r="G30" s="22"/>
      <c r="H30" s="22"/>
    </row>
    <row r="31" spans="2:8" x14ac:dyDescent="0.25">
      <c r="B31" s="22"/>
      <c r="C31" s="22"/>
      <c r="D31" s="22"/>
      <c r="E31" s="22"/>
      <c r="F31" s="22"/>
      <c r="G31" s="22"/>
    </row>
    <row r="32" spans="2:8" x14ac:dyDescent="0.25">
      <c r="B32" s="22"/>
      <c r="C32" s="22"/>
      <c r="D32" s="22"/>
      <c r="E32" s="22"/>
      <c r="F32" s="22"/>
      <c r="G32" s="22"/>
    </row>
  </sheetData>
  <sortState ref="B17:G20">
    <sortCondition ref="G16"/>
  </sortState>
  <mergeCells count="19">
    <mergeCell ref="A12:B12"/>
    <mergeCell ref="G5:G6"/>
    <mergeCell ref="H5:H6"/>
    <mergeCell ref="I5:I6"/>
    <mergeCell ref="J5:J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K5:K6"/>
    <mergeCell ref="L5:L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X38"/>
  <sheetViews>
    <sheetView tabSelected="1" topLeftCell="A7" zoomScale="120" zoomScaleNormal="120" workbookViewId="0">
      <selection activeCell="F9" sqref="F9"/>
    </sheetView>
  </sheetViews>
  <sheetFormatPr defaultColWidth="8.85546875" defaultRowHeight="15" x14ac:dyDescent="0.25"/>
  <cols>
    <col min="1" max="1" width="4.42578125" style="1" customWidth="1"/>
    <col min="2" max="2" width="12" style="1" customWidth="1"/>
    <col min="3" max="14" width="8.85546875" style="1"/>
    <col min="15" max="15" width="9.5703125" style="1" bestFit="1" customWidth="1"/>
    <col min="16" max="16384" width="8.85546875" style="1"/>
  </cols>
  <sheetData>
    <row r="2" spans="1:24" x14ac:dyDescent="0.2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24" x14ac:dyDescent="0.25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4" x14ac:dyDescent="0.25">
      <c r="A4" s="46" t="s">
        <v>0</v>
      </c>
      <c r="B4" s="15" t="s">
        <v>1</v>
      </c>
      <c r="C4" s="55" t="s">
        <v>2</v>
      </c>
      <c r="D4" s="56"/>
      <c r="E4" s="56"/>
      <c r="F4" s="56" t="s">
        <v>3</v>
      </c>
      <c r="G4" s="56"/>
      <c r="H4" s="56"/>
      <c r="I4" s="56" t="s">
        <v>4</v>
      </c>
      <c r="J4" s="56"/>
      <c r="K4" s="56"/>
      <c r="L4" s="56" t="s">
        <v>5</v>
      </c>
      <c r="M4" s="56"/>
      <c r="N4" s="56"/>
      <c r="O4" s="32"/>
      <c r="P4" s="32"/>
      <c r="Q4" s="32"/>
    </row>
    <row r="5" spans="1:24" x14ac:dyDescent="0.25">
      <c r="A5" s="47"/>
      <c r="B5" s="16" t="s">
        <v>6</v>
      </c>
      <c r="C5" s="57">
        <v>2018</v>
      </c>
      <c r="D5" s="57">
        <v>2017</v>
      </c>
      <c r="E5" s="58" t="s">
        <v>7</v>
      </c>
      <c r="F5" s="57">
        <v>2018</v>
      </c>
      <c r="G5" s="57">
        <v>2017</v>
      </c>
      <c r="H5" s="58" t="s">
        <v>7</v>
      </c>
      <c r="I5" s="57">
        <v>2018</v>
      </c>
      <c r="J5" s="57">
        <v>2017</v>
      </c>
      <c r="K5" s="58" t="s">
        <v>7</v>
      </c>
      <c r="L5" s="57">
        <v>2018</v>
      </c>
      <c r="M5" s="57">
        <v>2017</v>
      </c>
      <c r="N5" s="58" t="s">
        <v>7</v>
      </c>
      <c r="O5" s="32">
        <v>3.1</v>
      </c>
      <c r="P5" s="32"/>
      <c r="Q5" s="32"/>
    </row>
    <row r="6" spans="1:24" x14ac:dyDescent="0.25">
      <c r="A6" s="48"/>
      <c r="B6" s="17" t="s">
        <v>8</v>
      </c>
      <c r="C6" s="57"/>
      <c r="D6" s="57"/>
      <c r="E6" s="58"/>
      <c r="F6" s="57"/>
      <c r="G6" s="57"/>
      <c r="H6" s="58"/>
      <c r="I6" s="57"/>
      <c r="J6" s="57"/>
      <c r="K6" s="58"/>
      <c r="L6" s="57"/>
      <c r="M6" s="57"/>
      <c r="N6" s="58"/>
      <c r="O6" s="32"/>
      <c r="P6" s="32"/>
      <c r="Q6" s="32"/>
    </row>
    <row r="7" spans="1:24" x14ac:dyDescent="0.25">
      <c r="A7" s="23">
        <v>1</v>
      </c>
      <c r="B7" s="35" t="s">
        <v>15</v>
      </c>
      <c r="C7" s="25">
        <v>181512</v>
      </c>
      <c r="D7" s="25">
        <v>191307</v>
      </c>
      <c r="E7" s="25">
        <f>C7:C16-D7:D16</f>
        <v>-9795</v>
      </c>
      <c r="F7" s="25">
        <v>67909</v>
      </c>
      <c r="G7" s="25">
        <v>78975</v>
      </c>
      <c r="H7" s="25">
        <f>F7:F16-G7:G16</f>
        <v>-11066</v>
      </c>
      <c r="I7" s="25">
        <v>37852</v>
      </c>
      <c r="J7" s="25">
        <v>38046</v>
      </c>
      <c r="K7" s="25">
        <f>I7:I16-J7:J16</f>
        <v>-194</v>
      </c>
      <c r="L7" s="25">
        <v>75751</v>
      </c>
      <c r="M7" s="25">
        <v>74286</v>
      </c>
      <c r="N7" s="25">
        <f>L7:L16-M7:M16</f>
        <v>1465</v>
      </c>
      <c r="O7" s="32">
        <v>23724</v>
      </c>
      <c r="P7" s="33">
        <f>C7/O7</f>
        <v>7.6509863429438543</v>
      </c>
      <c r="Q7" s="32"/>
      <c r="R7" s="30"/>
    </row>
    <row r="8" spans="1:24" x14ac:dyDescent="0.25">
      <c r="A8" s="23">
        <v>2</v>
      </c>
      <c r="B8" s="36" t="s">
        <v>16</v>
      </c>
      <c r="C8" s="25">
        <v>145864</v>
      </c>
      <c r="D8" s="25">
        <v>180455</v>
      </c>
      <c r="E8" s="25">
        <f>C8:C16-D8:D16</f>
        <v>-34591</v>
      </c>
      <c r="F8" s="25">
        <v>35715</v>
      </c>
      <c r="G8" s="25">
        <v>46574</v>
      </c>
      <c r="H8" s="25">
        <f>F8:F16-G8:G16</f>
        <v>-10859</v>
      </c>
      <c r="I8" s="25">
        <v>35271</v>
      </c>
      <c r="J8" s="25">
        <v>41900</v>
      </c>
      <c r="K8" s="25">
        <f>I8:I16-J8:J16</f>
        <v>-6629</v>
      </c>
      <c r="L8" s="25">
        <v>74878</v>
      </c>
      <c r="M8" s="25">
        <v>91981</v>
      </c>
      <c r="N8" s="25">
        <f>L8:L16-M8:M16</f>
        <v>-17103</v>
      </c>
      <c r="O8" s="32">
        <v>31265</v>
      </c>
      <c r="P8" s="33">
        <f t="shared" ref="P8:P13" si="0">C8/O8</f>
        <v>4.6654086038701426</v>
      </c>
      <c r="Q8" s="32"/>
      <c r="R8" s="30"/>
      <c r="S8" s="22"/>
      <c r="T8" s="22"/>
      <c r="U8" s="22"/>
      <c r="V8" s="22"/>
      <c r="W8" s="22"/>
      <c r="X8" s="22"/>
    </row>
    <row r="9" spans="1:24" x14ac:dyDescent="0.25">
      <c r="A9" s="23">
        <v>3</v>
      </c>
      <c r="B9" s="36" t="s">
        <v>17</v>
      </c>
      <c r="C9" s="25">
        <v>92397</v>
      </c>
      <c r="D9" s="25">
        <v>91894</v>
      </c>
      <c r="E9" s="25">
        <f>C9:C17-D9:D17</f>
        <v>503</v>
      </c>
      <c r="F9" s="25">
        <v>41101</v>
      </c>
      <c r="G9" s="25">
        <v>41036</v>
      </c>
      <c r="H9" s="25">
        <f>F9:F17-G9:G17</f>
        <v>65</v>
      </c>
      <c r="I9" s="25" t="s">
        <v>23</v>
      </c>
      <c r="J9" s="25" t="s">
        <v>23</v>
      </c>
      <c r="K9" s="25" t="s">
        <v>23</v>
      </c>
      <c r="L9" s="25">
        <v>51296</v>
      </c>
      <c r="M9" s="25">
        <v>50858</v>
      </c>
      <c r="N9" s="25">
        <f>L9:L17-M9:M17</f>
        <v>438</v>
      </c>
      <c r="O9" s="32">
        <v>15570</v>
      </c>
      <c r="P9" s="33">
        <f t="shared" si="0"/>
        <v>5.9342967244701352</v>
      </c>
      <c r="Q9" s="32"/>
      <c r="R9" s="30"/>
      <c r="S9" s="22"/>
      <c r="T9" s="22"/>
      <c r="U9" s="22"/>
      <c r="V9" s="22"/>
      <c r="W9" s="22"/>
      <c r="X9" s="22"/>
    </row>
    <row r="10" spans="1:24" x14ac:dyDescent="0.25">
      <c r="A10" s="23">
        <v>4</v>
      </c>
      <c r="B10" s="36" t="s">
        <v>18</v>
      </c>
      <c r="C10" s="25">
        <v>184090</v>
      </c>
      <c r="D10" s="25">
        <v>203434</v>
      </c>
      <c r="E10" s="25">
        <f>C10:C17-D10:D17</f>
        <v>-19344</v>
      </c>
      <c r="F10" s="25">
        <v>42584</v>
      </c>
      <c r="G10" s="25">
        <v>48173</v>
      </c>
      <c r="H10" s="25">
        <f>F10:F17-G10:G17</f>
        <v>-5589</v>
      </c>
      <c r="I10" s="25">
        <v>79922</v>
      </c>
      <c r="J10" s="25">
        <v>85909</v>
      </c>
      <c r="K10" s="25">
        <f>I10:I17-J10:J17</f>
        <v>-5987</v>
      </c>
      <c r="L10" s="25">
        <v>61584</v>
      </c>
      <c r="M10" s="25">
        <v>69352</v>
      </c>
      <c r="N10" s="25">
        <f>L10:L17-M10:M17</f>
        <v>-7768</v>
      </c>
      <c r="O10" s="32">
        <v>23881</v>
      </c>
      <c r="P10" s="33">
        <f t="shared" si="0"/>
        <v>7.7086386667224991</v>
      </c>
      <c r="Q10" s="32"/>
      <c r="R10" s="30"/>
      <c r="S10" s="22"/>
      <c r="T10" s="22"/>
      <c r="U10" s="22"/>
      <c r="V10" s="22"/>
      <c r="W10" s="22"/>
      <c r="X10" s="22"/>
    </row>
    <row r="11" spans="1:24" x14ac:dyDescent="0.25">
      <c r="A11" s="23">
        <v>5</v>
      </c>
      <c r="B11" s="36" t="s">
        <v>19</v>
      </c>
      <c r="C11" s="25">
        <v>332520</v>
      </c>
      <c r="D11" s="25">
        <v>334387</v>
      </c>
      <c r="E11" s="25">
        <f>C11:C17-D11:D17</f>
        <v>-1867</v>
      </c>
      <c r="F11" s="25">
        <v>84903</v>
      </c>
      <c r="G11" s="25">
        <v>83564</v>
      </c>
      <c r="H11" s="25">
        <f>F11:F17-G11:G17</f>
        <v>1339</v>
      </c>
      <c r="I11" s="25">
        <v>146075</v>
      </c>
      <c r="J11" s="25">
        <v>141890</v>
      </c>
      <c r="K11" s="25">
        <f>I11:I17-J11:J17</f>
        <v>4185</v>
      </c>
      <c r="L11" s="25">
        <v>101542</v>
      </c>
      <c r="M11" s="25">
        <v>108933</v>
      </c>
      <c r="N11" s="25">
        <f>L11:L17-M11:M17</f>
        <v>-7391</v>
      </c>
      <c r="O11" s="32">
        <v>32492</v>
      </c>
      <c r="P11" s="33">
        <f t="shared" si="0"/>
        <v>10.23390373014896</v>
      </c>
      <c r="Q11" s="32"/>
      <c r="R11" s="30"/>
      <c r="S11" s="22"/>
      <c r="T11" s="22"/>
      <c r="U11" s="22"/>
      <c r="V11" s="22"/>
      <c r="W11" s="22"/>
      <c r="X11" s="22"/>
    </row>
    <row r="12" spans="1:24" x14ac:dyDescent="0.25">
      <c r="A12" s="23">
        <v>6</v>
      </c>
      <c r="B12" s="36" t="s">
        <v>20</v>
      </c>
      <c r="C12" s="25">
        <v>269004</v>
      </c>
      <c r="D12" s="25">
        <v>305886</v>
      </c>
      <c r="E12" s="25">
        <f>C12:C17-D12:D17</f>
        <v>-36882</v>
      </c>
      <c r="F12" s="25">
        <v>154695</v>
      </c>
      <c r="G12" s="25">
        <v>186771</v>
      </c>
      <c r="H12" s="25">
        <f>F12:F17-G12:G17</f>
        <v>-32076</v>
      </c>
      <c r="I12" s="25" t="s">
        <v>23</v>
      </c>
      <c r="J12" s="25" t="s">
        <v>23</v>
      </c>
      <c r="K12" s="25" t="s">
        <v>23</v>
      </c>
      <c r="L12" s="25">
        <v>114309</v>
      </c>
      <c r="M12" s="25">
        <v>119115</v>
      </c>
      <c r="N12" s="25">
        <f>L12:L17-M12:M17</f>
        <v>-4806</v>
      </c>
      <c r="O12" s="32">
        <v>34376</v>
      </c>
      <c r="P12" s="33">
        <f t="shared" si="0"/>
        <v>7.8253432627414474</v>
      </c>
      <c r="Q12" s="32"/>
      <c r="R12" s="30"/>
      <c r="S12" s="22"/>
      <c r="T12" s="22"/>
      <c r="U12" s="22"/>
      <c r="V12" s="22"/>
      <c r="W12" s="22"/>
      <c r="X12" s="22"/>
    </row>
    <row r="13" spans="1:24" x14ac:dyDescent="0.25">
      <c r="A13" s="24">
        <v>7</v>
      </c>
      <c r="B13" s="37" t="s">
        <v>22</v>
      </c>
      <c r="C13" s="26">
        <v>154789</v>
      </c>
      <c r="D13" s="26">
        <v>150794</v>
      </c>
      <c r="E13" s="25">
        <f>C13:C17-D13:D17</f>
        <v>3995</v>
      </c>
      <c r="F13" s="26">
        <v>16238</v>
      </c>
      <c r="G13" s="26">
        <v>18047</v>
      </c>
      <c r="H13" s="25">
        <f>F13:F17-G13:G17</f>
        <v>-1809</v>
      </c>
      <c r="I13" s="26">
        <v>27262</v>
      </c>
      <c r="J13" s="26">
        <v>26528</v>
      </c>
      <c r="K13" s="25">
        <f>I13:I17-J13:J17</f>
        <v>734</v>
      </c>
      <c r="L13" s="26">
        <v>111289</v>
      </c>
      <c r="M13" s="26">
        <v>106219</v>
      </c>
      <c r="N13" s="25">
        <f>L13:L17-M13:M17</f>
        <v>5070</v>
      </c>
      <c r="O13" s="34">
        <v>96575</v>
      </c>
      <c r="P13" s="33">
        <f t="shared" si="0"/>
        <v>1.6027853999482267</v>
      </c>
      <c r="Q13" s="32"/>
      <c r="R13" s="30"/>
      <c r="S13" s="22"/>
      <c r="T13" s="22"/>
      <c r="U13" s="22"/>
      <c r="V13" s="22"/>
      <c r="W13" s="22"/>
      <c r="X13" s="22"/>
    </row>
    <row r="14" spans="1:24" x14ac:dyDescent="0.25">
      <c r="A14" s="59" t="s">
        <v>14</v>
      </c>
      <c r="B14" s="60"/>
      <c r="C14" s="38">
        <f>SUM(C7:C13)</f>
        <v>1360176</v>
      </c>
      <c r="D14" s="38">
        <f>SUM(D7:D13)</f>
        <v>1458157</v>
      </c>
      <c r="E14" s="38">
        <f>C14:C17-D14:D17</f>
        <v>-97981</v>
      </c>
      <c r="F14" s="38">
        <f>SUM(F7:F13)</f>
        <v>443145</v>
      </c>
      <c r="G14" s="38">
        <f>SUM(G7:G13)</f>
        <v>503140</v>
      </c>
      <c r="H14" s="38">
        <f>F14:F17-G14:G17</f>
        <v>-59995</v>
      </c>
      <c r="I14" s="38">
        <f>SUM(I7:I13)</f>
        <v>326382</v>
      </c>
      <c r="J14" s="38">
        <f>SUM(J7:J13)</f>
        <v>334273</v>
      </c>
      <c r="K14" s="38">
        <f>I14:I17-J14:J17</f>
        <v>-7891</v>
      </c>
      <c r="L14" s="38">
        <f>SUM(L7:L13)</f>
        <v>590649</v>
      </c>
      <c r="M14" s="38">
        <f>SUM(M7:M13)</f>
        <v>620744</v>
      </c>
      <c r="N14" s="38">
        <f>L14:L17-M14:M17</f>
        <v>-30095</v>
      </c>
      <c r="O14" s="32"/>
      <c r="P14" s="32"/>
      <c r="Q14" s="32"/>
      <c r="R14" s="31"/>
      <c r="S14" s="22"/>
      <c r="T14" s="22"/>
      <c r="U14" s="22"/>
      <c r="V14" s="22"/>
      <c r="W14" s="22"/>
      <c r="X14" s="22"/>
    </row>
    <row r="15" spans="1:24" ht="15.75" thickBot="1" x14ac:dyDescent="0.3">
      <c r="A15" s="27">
        <v>8</v>
      </c>
      <c r="B15" s="40" t="s">
        <v>21</v>
      </c>
      <c r="C15" s="28">
        <v>978478</v>
      </c>
      <c r="D15" s="28">
        <v>1065125</v>
      </c>
      <c r="E15" s="26">
        <f>C15:C17-D15:D17</f>
        <v>-86647</v>
      </c>
      <c r="F15" s="28">
        <v>101625</v>
      </c>
      <c r="G15" s="28">
        <v>95999</v>
      </c>
      <c r="H15" s="26">
        <f>F15:F17-G15:G17</f>
        <v>5626</v>
      </c>
      <c r="I15" s="28">
        <v>876853</v>
      </c>
      <c r="J15" s="28">
        <v>969126</v>
      </c>
      <c r="K15" s="26">
        <f>I15:I17-J15:J17</f>
        <v>-92273</v>
      </c>
      <c r="L15" s="28" t="s">
        <v>23</v>
      </c>
      <c r="M15" s="28" t="s">
        <v>23</v>
      </c>
      <c r="N15" s="26" t="s">
        <v>23</v>
      </c>
      <c r="O15" s="32">
        <v>547484</v>
      </c>
      <c r="P15" s="33">
        <v>1.79</v>
      </c>
      <c r="Q15" s="32"/>
      <c r="R15" s="30"/>
      <c r="S15" s="22"/>
      <c r="T15" s="22"/>
      <c r="U15" s="22"/>
      <c r="V15" s="22"/>
      <c r="W15" s="22"/>
      <c r="X15" s="22"/>
    </row>
    <row r="16" spans="1:24" ht="15.75" thickBot="1" x14ac:dyDescent="0.3">
      <c r="A16" s="53" t="s">
        <v>14</v>
      </c>
      <c r="B16" s="54"/>
      <c r="C16" s="39">
        <f>SUM(C14:C15)</f>
        <v>2338654</v>
      </c>
      <c r="D16" s="39">
        <f>SUM(D14:D15)</f>
        <v>2523282</v>
      </c>
      <c r="E16" s="39">
        <f>C16:C17-D16:D17</f>
        <v>-184628</v>
      </c>
      <c r="F16" s="39">
        <f>SUM(F14:F15)</f>
        <v>544770</v>
      </c>
      <c r="G16" s="39">
        <f>SUM(G14:G15)</f>
        <v>599139</v>
      </c>
      <c r="H16" s="39">
        <f>F16:F17-G16:G17</f>
        <v>-54369</v>
      </c>
      <c r="I16" s="39">
        <f>SUM(I14:I15)</f>
        <v>1203235</v>
      </c>
      <c r="J16" s="39">
        <f>SUM(J14:J15)</f>
        <v>1303399</v>
      </c>
      <c r="K16" s="39">
        <f>I16:I17-J16:J17</f>
        <v>-100164</v>
      </c>
      <c r="L16" s="39">
        <f>SUM(L14:L15)</f>
        <v>590649</v>
      </c>
      <c r="M16" s="39">
        <f>M14</f>
        <v>620744</v>
      </c>
      <c r="N16" s="39">
        <f>L16:L17-M16:M17</f>
        <v>-30095</v>
      </c>
      <c r="O16" s="32"/>
      <c r="P16" s="32"/>
      <c r="Q16" s="32"/>
      <c r="R16" s="22"/>
      <c r="S16" s="22"/>
      <c r="T16" s="22"/>
      <c r="U16" s="22"/>
      <c r="V16" s="22"/>
      <c r="W16" s="22"/>
      <c r="X16" s="22"/>
    </row>
    <row r="17" spans="1:24" s="7" customFormat="1" ht="12.75" x14ac:dyDescent="0.2">
      <c r="A17" s="18" t="s">
        <v>25</v>
      </c>
      <c r="B17" s="18"/>
      <c r="C17" s="18"/>
      <c r="D17" s="18"/>
      <c r="E17" s="18"/>
      <c r="F17" s="18"/>
      <c r="G17" s="18"/>
      <c r="H17" s="18"/>
      <c r="I17" s="6"/>
      <c r="J17" s="6"/>
      <c r="K17" s="6"/>
      <c r="L17" s="6"/>
      <c r="M17" s="6"/>
      <c r="N17" s="6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33" spans="2:8" x14ac:dyDescent="0.25">
      <c r="B33" s="32"/>
      <c r="C33" s="32"/>
      <c r="D33" s="32"/>
      <c r="E33" s="32"/>
      <c r="F33" s="32"/>
    </row>
    <row r="34" spans="2:8" x14ac:dyDescent="0.25">
      <c r="B34" s="32">
        <v>2016</v>
      </c>
      <c r="C34" s="32">
        <v>2584289</v>
      </c>
      <c r="D34" s="32"/>
      <c r="E34" s="32"/>
      <c r="F34" s="32"/>
      <c r="G34" s="22"/>
      <c r="H34" s="22"/>
    </row>
    <row r="35" spans="2:8" x14ac:dyDescent="0.25">
      <c r="B35" s="32"/>
      <c r="C35" s="32"/>
      <c r="D35" s="32"/>
      <c r="E35" s="32"/>
      <c r="F35" s="32"/>
      <c r="G35" s="22"/>
      <c r="H35" s="22"/>
    </row>
    <row r="36" spans="2:8" x14ac:dyDescent="0.25">
      <c r="B36" s="32"/>
      <c r="C36" s="32"/>
      <c r="D36" s="32"/>
      <c r="E36" s="32"/>
      <c r="F36" s="32"/>
      <c r="G36" s="22"/>
      <c r="H36" s="22"/>
    </row>
    <row r="37" spans="2:8" x14ac:dyDescent="0.25">
      <c r="B37" s="22"/>
      <c r="C37" s="22"/>
      <c r="D37" s="22"/>
      <c r="E37" s="22"/>
      <c r="F37" s="22"/>
      <c r="G37" s="22"/>
      <c r="H37" s="22"/>
    </row>
    <row r="38" spans="2:8" x14ac:dyDescent="0.25">
      <c r="B38" s="22"/>
      <c r="C38" s="22"/>
      <c r="D38" s="22"/>
      <c r="E38" s="22"/>
      <c r="F38" s="22"/>
      <c r="G38" s="22"/>
      <c r="H38" s="22"/>
    </row>
  </sheetData>
  <sortState ref="G23:H29">
    <sortCondition ref="H22"/>
  </sortState>
  <mergeCells count="20">
    <mergeCell ref="A14:B14"/>
    <mergeCell ref="A16:B16"/>
    <mergeCell ref="G5:G6"/>
    <mergeCell ref="H5:H6"/>
    <mergeCell ref="I5:I6"/>
    <mergeCell ref="A2:N2"/>
    <mergeCell ref="A4:A6"/>
    <mergeCell ref="C4:E4"/>
    <mergeCell ref="F4:H4"/>
    <mergeCell ref="I4:K4"/>
    <mergeCell ref="L4:N4"/>
    <mergeCell ref="C5:C6"/>
    <mergeCell ref="D5:D6"/>
    <mergeCell ref="E5:E6"/>
    <mergeCell ref="F5:F6"/>
    <mergeCell ref="M5:M6"/>
    <mergeCell ref="N5:N6"/>
    <mergeCell ref="J5:J6"/>
    <mergeCell ref="K5:K6"/>
    <mergeCell ref="L5:L6"/>
  </mergeCells>
  <conditionalFormatting sqref="R7:R13">
    <cfRule type="cellIs" dxfId="1" priority="2" stopIfTrue="1" operator="lessThan">
      <formula>0</formula>
    </cfRule>
  </conditionalFormatting>
  <conditionalFormatting sqref="R1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L32" sqref="L32"/>
    </sheetView>
  </sheetViews>
  <sheetFormatPr defaultRowHeight="15" x14ac:dyDescent="0.25"/>
  <sheetData>
    <row r="3" spans="1:3" x14ac:dyDescent="0.25">
      <c r="A3" s="13" t="s">
        <v>10</v>
      </c>
      <c r="B3">
        <v>18.3</v>
      </c>
    </row>
    <row r="4" spans="1:3" x14ac:dyDescent="0.25">
      <c r="A4" s="13" t="s">
        <v>13</v>
      </c>
      <c r="B4">
        <v>9.7200000000000006</v>
      </c>
    </row>
    <row r="5" spans="1:3" x14ac:dyDescent="0.25">
      <c r="A5" s="13" t="s">
        <v>12</v>
      </c>
      <c r="B5">
        <v>6.67</v>
      </c>
    </row>
    <row r="6" spans="1:3" ht="25.5" x14ac:dyDescent="0.25">
      <c r="A6" s="13" t="s">
        <v>11</v>
      </c>
      <c r="B6">
        <v>6.51</v>
      </c>
    </row>
    <row r="7" spans="1:3" ht="25.5" x14ac:dyDescent="0.25">
      <c r="A7" s="12" t="s">
        <v>9</v>
      </c>
      <c r="B7">
        <v>4.93</v>
      </c>
    </row>
    <row r="9" spans="1:3" x14ac:dyDescent="0.25">
      <c r="A9">
        <v>2012</v>
      </c>
      <c r="B9">
        <v>1344450</v>
      </c>
      <c r="C9">
        <f>B10-B9</f>
        <v>-15919</v>
      </c>
    </row>
    <row r="10" spans="1:3" x14ac:dyDescent="0.25">
      <c r="A10">
        <v>2013</v>
      </c>
      <c r="B10">
        <v>1328531</v>
      </c>
      <c r="C10">
        <f>C9/B10*100</f>
        <v>-1.1982407636705505</v>
      </c>
    </row>
    <row r="11" spans="1:3" x14ac:dyDescent="0.25">
      <c r="A11">
        <v>2014</v>
      </c>
      <c r="B11">
        <v>1289790</v>
      </c>
    </row>
    <row r="14" spans="1:3" x14ac:dyDescent="0.25">
      <c r="A14" s="8" t="s">
        <v>19</v>
      </c>
      <c r="B14">
        <v>9.32</v>
      </c>
    </row>
    <row r="15" spans="1:3" x14ac:dyDescent="0.25">
      <c r="A15" s="9" t="s">
        <v>17</v>
      </c>
      <c r="B15">
        <v>8.69</v>
      </c>
    </row>
    <row r="16" spans="1:3" x14ac:dyDescent="0.25">
      <c r="A16" s="9" t="s">
        <v>18</v>
      </c>
      <c r="B16">
        <v>8.35</v>
      </c>
    </row>
    <row r="17" spans="1:2" x14ac:dyDescent="0.25">
      <c r="A17" s="9" t="s">
        <v>15</v>
      </c>
      <c r="B17">
        <v>7.43</v>
      </c>
    </row>
    <row r="18" spans="1:2" x14ac:dyDescent="0.25">
      <c r="A18" s="9" t="s">
        <v>20</v>
      </c>
      <c r="B18">
        <v>7.26</v>
      </c>
    </row>
    <row r="19" spans="1:2" x14ac:dyDescent="0.25">
      <c r="A19" s="9" t="s">
        <v>16</v>
      </c>
      <c r="B19">
        <v>6.97</v>
      </c>
    </row>
    <row r="20" spans="1:2" x14ac:dyDescent="0.25">
      <c r="A20" s="10" t="s">
        <v>24</v>
      </c>
      <c r="B20">
        <v>2.1800000000000002</v>
      </c>
    </row>
    <row r="21" spans="1:2" x14ac:dyDescent="0.25">
      <c r="A21" s="11" t="s">
        <v>22</v>
      </c>
      <c r="B21">
        <v>1.5</v>
      </c>
    </row>
    <row r="23" spans="1:2" x14ac:dyDescent="0.25">
      <c r="A23">
        <v>2012</v>
      </c>
      <c r="B23">
        <v>2925469</v>
      </c>
    </row>
    <row r="24" spans="1:2" x14ac:dyDescent="0.25">
      <c r="A24">
        <v>2013</v>
      </c>
      <c r="B24">
        <v>2862057</v>
      </c>
    </row>
    <row r="25" spans="1:2" x14ac:dyDescent="0.25">
      <c r="A25">
        <v>2014</v>
      </c>
      <c r="B25">
        <v>2678800</v>
      </c>
    </row>
    <row r="28" spans="1:2" x14ac:dyDescent="0.25">
      <c r="A28">
        <f>B25-B24</f>
        <v>-183257</v>
      </c>
      <c r="B28">
        <f>B24-B23</f>
        <v>-63412</v>
      </c>
    </row>
    <row r="29" spans="1:2" x14ac:dyDescent="0.25">
      <c r="A29">
        <f>A28/B25*100</f>
        <v>-6.8410109004031661</v>
      </c>
      <c r="B29">
        <f>B28/B24*100</f>
        <v>-2.2156092628483637</v>
      </c>
    </row>
  </sheetData>
  <sortState ref="A14:B21">
    <sortCondition descending="1" ref="B14:B2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2014-01-10T06:17:48Z</dcterms:created>
  <dcterms:modified xsi:type="dcterms:W3CDTF">2019-08-20T07:00:16Z</dcterms:modified>
</cp:coreProperties>
</file>