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I19" i="4"/>
  <c r="J19" i="4"/>
  <c r="K19" i="4"/>
  <c r="L19" i="4"/>
  <c r="M19" i="4"/>
  <c r="J17" i="2" s="1"/>
  <c r="N19" i="4"/>
  <c r="O19" i="4"/>
  <c r="P19" i="4"/>
  <c r="Q19" i="4"/>
  <c r="R19" i="4"/>
  <c r="S19" i="4"/>
  <c r="F17" i="2" s="1"/>
  <c r="T19" i="4"/>
  <c r="U19" i="4"/>
  <c r="V19" i="4"/>
  <c r="C19" i="4"/>
  <c r="D18" i="4"/>
  <c r="E18" i="4"/>
  <c r="F18" i="4"/>
  <c r="G18" i="4"/>
  <c r="H18" i="4"/>
  <c r="I18" i="4"/>
  <c r="J18" i="4"/>
  <c r="K18" i="4"/>
  <c r="I15" i="2" s="1"/>
  <c r="L18" i="4"/>
  <c r="M18" i="4"/>
  <c r="N18" i="4"/>
  <c r="K15" i="2" s="1"/>
  <c r="O18" i="4"/>
  <c r="P18" i="4"/>
  <c r="Q18" i="4"/>
  <c r="R18" i="4"/>
  <c r="S18" i="4"/>
  <c r="F15" i="2" s="1"/>
  <c r="T18" i="4"/>
  <c r="U18" i="4"/>
  <c r="V18" i="4"/>
  <c r="H15" i="2" s="1"/>
  <c r="C1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D8" i="4"/>
  <c r="C8" i="4"/>
  <c r="I16" i="2" l="1"/>
  <c r="F16" i="2"/>
  <c r="G14" i="2" l="1"/>
  <c r="F14" i="2"/>
  <c r="H13" i="2" l="1"/>
  <c r="G13" i="2"/>
  <c r="F13" i="2"/>
  <c r="I12" i="2" l="1"/>
  <c r="H12" i="2"/>
  <c r="F12" i="2"/>
  <c r="I11" i="2" l="1"/>
  <c r="D8" i="2" l="1"/>
</calcChain>
</file>

<file path=xl/sharedStrings.xml><?xml version="1.0" encoding="utf-8"?>
<sst xmlns="http://schemas.openxmlformats.org/spreadsheetml/2006/main" count="144" uniqueCount="47">
  <si>
    <t xml:space="preserve">2.9. ALYTAUS APSKRITIES GYVENTOJŲ IR VARTOTOJŲ APRŪPINIMAS </t>
  </si>
  <si>
    <t>Eil. Nr.</t>
  </si>
  <si>
    <t>Savivaldybių</t>
  </si>
  <si>
    <t>Vienam gyventojui tenka dokumentų (fiz. vnt.)</t>
  </si>
  <si>
    <t xml:space="preserve">Vienam gyventojui </t>
  </si>
  <si>
    <t>Vienam vartotojui</t>
  </si>
  <si>
    <t>viešosios</t>
  </si>
  <si>
    <t>Iš viso</t>
  </si>
  <si>
    <t>mieste</t>
  </si>
  <si>
    <t>kaime</t>
  </si>
  <si>
    <t>Garsinių ir regimųjų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</si>
  <si>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</si>
  <si>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</si>
  <si>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</si>
  <si>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</si>
  <si>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</si>
  <si>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</si>
  <si>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</si>
  <si>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2.9. VILNIAUS APSKRITIES GYVENTOJŲ IR VARTOTOJŲ APRŪPINIMAS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</si>
  <si>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</si>
  <si>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</si>
  <si>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</si>
  <si>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</si>
  <si>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</si>
  <si>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</si>
  <si>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</si>
  <si>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</si>
  <si>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tenka naujų dokumentų (fiz. vnt.)</t>
  </si>
  <si>
    <t>tenka dokumentų (fiz. vnt.)</t>
  </si>
  <si>
    <t>x</t>
  </si>
  <si>
    <t>1 gyventojui</t>
  </si>
  <si>
    <t>1 vartotojui</t>
  </si>
  <si>
    <r>
      <rPr>
        <b/>
        <sz val="9"/>
        <color theme="5" tint="-0.499984740745262"/>
        <rFont val="Arial"/>
        <family val="2"/>
        <charset val="186"/>
      </rPr>
      <t>*Su  Vilniaus r. CB</t>
    </r>
    <r>
      <rPr>
        <sz val="9"/>
        <color theme="5" tint="-0.499984740745262"/>
        <rFont val="Arial"/>
        <family val="2"/>
        <charset val="186"/>
      </rPr>
      <t>, kuri yra kaimo teritorijoje</t>
    </r>
  </si>
  <si>
    <t>1 gyv</t>
  </si>
  <si>
    <t>1 vart</t>
  </si>
  <si>
    <t>Gyventojų skaičius</t>
  </si>
  <si>
    <t>Dokuemntų fondas</t>
  </si>
  <si>
    <t>Nauji dokumentai</t>
  </si>
  <si>
    <t>Vartotojai</t>
  </si>
  <si>
    <t>Garsiniai ir regimieji</t>
  </si>
  <si>
    <t>BE Vilniaus m.</t>
  </si>
  <si>
    <t>SU Vilniaus m.</t>
  </si>
  <si>
    <t>SAVIVALDYBIŲ VIEŠŲJŲ BIBLIOTEKŲ FONDUOSE ESANČIAIS DOKUMENTAIS (fiz. vnt.) 2018 M.</t>
  </si>
  <si>
    <t>3.51*</t>
  </si>
  <si>
    <t>0.009*</t>
  </si>
  <si>
    <t>0.21*</t>
  </si>
  <si>
    <t>40.22*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</si>
</sst>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5" fontId="0" fillId="2" borderId="0" xfId="0" applyNumberFormat="1" applyFill="1"/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1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3" borderId="6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Alignment="1"/>
    <xf numFmtId="0" fontId="12" fillId="0" borderId="0" xfId="0" applyFont="1"/>
    <xf numFmtId="2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3" fillId="2" borderId="0" xfId="0" applyFont="1" applyFill="1"/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2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7" fillId="4" borderId="17" xfId="0" applyFon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2E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Alytaus apskrities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B5C7BD9-8447-4139-A4DF-656D1AA52BFE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3B3-4D2C-9504-74CE6D927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(Alytaus!$B$8,Alytaus!$B$10,Alytaus!$B$11,Alytaus!$B$12,Alytaus!$B$9)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(Alytaus!$I$8,Alytaus!$I$10,Alytaus!$I$11,Alytaus!$I$12,Alytaus!$I$9)</c:f>
              <c:numCache>
                <c:formatCode>0.00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E90-9074-10CC11862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24544"/>
        <c:axId val="14925632"/>
        <c:axId val="0"/>
      </c:bar3DChart>
      <c:catAx>
        <c:axId val="1492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925632"/>
        <c:crosses val="autoZero"/>
        <c:auto val="1"/>
        <c:lblAlgn val="ctr"/>
        <c:lblOffset val="100"/>
        <c:noMultiLvlLbl val="0"/>
      </c:catAx>
      <c:valAx>
        <c:axId val="1492563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2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(Alytaus!$C$8,Alytaus!$C$12,Alytaus!$C$10,Alytaus!$C$11,Alytaus!$C$9)</c:f>
              <c:numCache>
                <c:formatCode>0.00</c:formatCode>
                <c:ptCount val="5"/>
                <c:pt idx="0">
                  <c:v>3.01</c:v>
                </c:pt>
                <c:pt idx="1">
                  <c:v>8.1</c:v>
                </c:pt>
                <c:pt idx="2">
                  <c:v>8.4</c:v>
                </c:pt>
                <c:pt idx="3">
                  <c:v>11</c:v>
                </c:pt>
                <c:pt idx="4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2-4A32-A95A-5B1ABCD67F06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(Alytaus!$B$8,Alytaus!$B$12,Alytaus!$B$10,Alytaus!$B$11,Alytaus!$B$9)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Druskininkai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(Alytaus!$L$8,Alytaus!$L$12,Alytaus!$L$10,Alytaus!$L$11,Alytaus!$L$9)</c:f>
              <c:numCache>
                <c:formatCode>0.00</c:formatCode>
                <c:ptCount val="5"/>
                <c:pt idx="0">
                  <c:v>18.71</c:v>
                </c:pt>
                <c:pt idx="1">
                  <c:v>23.29</c:v>
                </c:pt>
                <c:pt idx="2">
                  <c:v>24</c:v>
                </c:pt>
                <c:pt idx="3">
                  <c:v>30.14</c:v>
                </c:pt>
                <c:pt idx="4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2-4A32-A95A-5B1ABCD6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10944"/>
        <c:axId val="14925088"/>
        <c:axId val="0"/>
      </c:bar3DChart>
      <c:catAx>
        <c:axId val="1491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925088"/>
        <c:crosses val="autoZero"/>
        <c:auto val="1"/>
        <c:lblAlgn val="ctr"/>
        <c:lblOffset val="100"/>
        <c:noMultiLvlLbl val="0"/>
      </c:catAx>
      <c:valAx>
        <c:axId val="149250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gyventoj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ir vartotojų aprūpinimas bibliotekų fonduose esančiais dokumentais, fiz. vnt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10936132983377"/>
          <c:y val="0.28365740740740736"/>
          <c:w val="0.81611286089238833"/>
          <c:h val="0.60580963837853596"/>
        </c:manualLayout>
      </c:layout>
      <c:bar3DChart>
        <c:barDir val="bar"/>
        <c:grouping val="clustered"/>
        <c:varyColors val="0"/>
        <c:ser>
          <c:idx val="0"/>
          <c:order val="0"/>
          <c:tx>
            <c:v>1 gyventojui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(Vilniaus!$C$16,Vilniaus!$C$14,Vilniaus!$C$13,Vilniaus!$C$8,Vilniaus!$C$12,Vilniaus!$C$11,Vilniaus!$C$9,Vilniaus!$C$10)</c:f>
              <c:numCache>
                <c:formatCode>0.00</c:formatCode>
                <c:ptCount val="8"/>
                <c:pt idx="0">
                  <c:v>0.82</c:v>
                </c:pt>
                <c:pt idx="1">
                  <c:v>3.64</c:v>
                </c:pt>
                <c:pt idx="2">
                  <c:v>5.58</c:v>
                </c:pt>
                <c:pt idx="3">
                  <c:v>7.11</c:v>
                </c:pt>
                <c:pt idx="4">
                  <c:v>6.6</c:v>
                </c:pt>
                <c:pt idx="5">
                  <c:v>7.77</c:v>
                </c:pt>
                <c:pt idx="6">
                  <c:v>7.25</c:v>
                </c:pt>
                <c:pt idx="7">
                  <c:v>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D-4F69-9656-929DF2B9BC07}"/>
            </c:ext>
          </c:extLst>
        </c:ser>
        <c:ser>
          <c:idx val="1"/>
          <c:order val="1"/>
          <c:tx>
            <c:v>1 vartotojui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(Vilniaus!$B$16,Vilniaus!$B$14,Vilniaus!$B$13,Vilniaus!$B$8,Vilniaus!$B$12,Vilniaus!$B$11,Vilniaus!$B$9,Vilniaus!$B$10)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(Vilniaus!$L$16,Vilniaus!$L$14,Vilniaus!$L$13,Vilniaus!$L$8,Vilniaus!$L$12,Vilniaus!$L$11,Vilniaus!$L$9,Vilniaus!$L$10)</c:f>
              <c:numCache>
                <c:formatCode>0.00</c:formatCode>
                <c:ptCount val="8"/>
                <c:pt idx="0">
                  <c:v>8.39</c:v>
                </c:pt>
                <c:pt idx="1">
                  <c:v>37.96</c:v>
                </c:pt>
                <c:pt idx="2">
                  <c:v>23.56</c:v>
                </c:pt>
                <c:pt idx="3">
                  <c:v>20.27</c:v>
                </c:pt>
                <c:pt idx="4">
                  <c:v>23.54</c:v>
                </c:pt>
                <c:pt idx="5">
                  <c:v>29.3</c:v>
                </c:pt>
                <c:pt idx="6">
                  <c:v>33.57</c:v>
                </c:pt>
                <c:pt idx="7">
                  <c:v>34.619999999999997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D-4F69-9656-929DF2B9B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916384"/>
        <c:axId val="264348384"/>
        <c:axId val="0"/>
      </c:bar3DChart>
      <c:catAx>
        <c:axId val="1491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64348384"/>
        <c:crosses val="autoZero"/>
        <c:auto val="1"/>
        <c:lblAlgn val="ctr"/>
        <c:lblOffset val="100"/>
        <c:noMultiLvlLbl val="0"/>
      </c:catAx>
      <c:valAx>
        <c:axId val="2643483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49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Naujų dokumentų skaičius vienam Vilniaus apskrities 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(Vilniaus!$B$16,Vilniaus!$B$14,Vilniaus!$B$13,Vilniaus!$B$9,Vilniaus!$B$12,Vilniaus!$B$11,Vilniaus!$B$10,Vilniaus!$B$8)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Trakai</c:v>
                </c:pt>
                <c:pt idx="5">
                  <c:v>Švenčionys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(Vilniaus!$I$16,Vilniaus!$I$14,Vilniaus!$I$13,Vilniaus!$I$9,Vilniaus!$I$12,Vilniaus!$I$11,Vilniaus!$I$10,Vilniaus!$I$8)</c:f>
              <c:numCache>
                <c:formatCode>0.00</c:formatCode>
                <c:ptCount val="8"/>
                <c:pt idx="0">
                  <c:v>5.3601367566323679E-2</c:v>
                </c:pt>
                <c:pt idx="1">
                  <c:v>0.22</c:v>
                </c:pt>
                <c:pt idx="2">
                  <c:v>0.24</c:v>
                </c:pt>
                <c:pt idx="3">
                  <c:v>0.4</c:v>
                </c:pt>
                <c:pt idx="4">
                  <c:v>0.25482114846369147</c:v>
                </c:pt>
                <c:pt idx="5">
                  <c:v>0.38362700372494035</c:v>
                </c:pt>
                <c:pt idx="6">
                  <c:v>0.3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A-49F5-86EE-5CC176E46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7296"/>
        <c:axId val="264359264"/>
        <c:axId val="0"/>
      </c:bar3DChart>
      <c:catAx>
        <c:axId val="26434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64359264"/>
        <c:crosses val="autoZero"/>
        <c:auto val="1"/>
        <c:lblAlgn val="ctr"/>
        <c:lblOffset val="100"/>
        <c:noMultiLvlLbl val="0"/>
      </c:catAx>
      <c:valAx>
        <c:axId val="2643592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6434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ysClr val="windowText" lastClr="000000"/>
                </a:solidFill>
              </a:rPr>
              <a:t>Vilniaus apskrities gyventoj</a:t>
            </a:r>
            <a:r>
              <a:rPr lang="lt-LT" sz="1300" b="1">
                <a:solidFill>
                  <a:sysClr val="windowText" lastClr="000000"/>
                </a:solidFill>
              </a:rPr>
              <a:t>ų ir vartotojų aprūpinimas bibliotekų fonduose esančiais dokumentais, fiz. vnt</a:t>
            </a:r>
          </a:p>
        </c:rich>
      </c:tx>
      <c:layout>
        <c:manualLayout>
          <c:xMode val="edge"/>
          <c:yMode val="edge"/>
          <c:x val="0.14693772401433691"/>
          <c:y val="3.9197916666666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40000"/>
              <a:lumOff val="60000"/>
            </a:schemeClr>
          </a:solidFill>
        </a:ln>
        <a:effectLst/>
        <a:sp3d>
          <a:contourClr>
            <a:schemeClr val="accent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66782407407409"/>
          <c:y val="0.27256481481481482"/>
          <c:w val="0.78503741039426522"/>
          <c:h val="0.6238430555555555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Lapas1!$B$38:$B$39</c:f>
              <c:strCache>
                <c:ptCount val="2"/>
                <c:pt idx="1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10.46</c:v>
                </c:pt>
                <c:pt idx="1">
                  <c:v>33.520000000000003</c:v>
                </c:pt>
                <c:pt idx="2">
                  <c:v>25.11</c:v>
                </c:pt>
                <c:pt idx="3">
                  <c:v>19.97</c:v>
                </c:pt>
                <c:pt idx="4">
                  <c:v>24.83</c:v>
                </c:pt>
                <c:pt idx="5">
                  <c:v>21.94</c:v>
                </c:pt>
                <c:pt idx="6">
                  <c:v>28.26</c:v>
                </c:pt>
                <c:pt idx="7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E-4BC0-B4BA-719187E11D88}"/>
            </c:ext>
          </c:extLst>
        </c:ser>
        <c:ser>
          <c:idx val="1"/>
          <c:order val="1"/>
          <c:tx>
            <c:strRef>
              <c:f>Lapas1!$C$38:$C$39</c:f>
              <c:strCache>
                <c:ptCount val="2"/>
                <c:pt idx="1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E-4BC0-B4BA-719187E11D88}"/>
                </c:ext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E-4BC0-B4BA-719187E11D88}"/>
                </c:ext>
              </c:extLst>
            </c:dLbl>
            <c:dLbl>
              <c:idx val="2"/>
              <c:layout>
                <c:manualLayout>
                  <c:x val="-8.3333333333333332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E-4BC0-B4BA-719187E11D88}"/>
                </c:ext>
              </c:extLst>
            </c:dLbl>
            <c:dLbl>
              <c:idx val="3"/>
              <c:layout>
                <c:manualLayout>
                  <c:x val="-5.5555555555555558E-3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38888888888891E-2"/>
                      <c:h val="4.26159230096238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B2E-4BC0-B4BA-719187E11D88}"/>
                </c:ext>
              </c:extLst>
            </c:dLbl>
            <c:dLbl>
              <c:idx val="4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E-4BC0-B4BA-719187E11D88}"/>
                </c:ext>
              </c:extLst>
            </c:dLbl>
            <c:dLbl>
              <c:idx val="5"/>
              <c:layout>
                <c:manualLayout>
                  <c:x val="-8.3333333333333332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E-4BC0-B4BA-719187E11D88}"/>
                </c:ext>
              </c:extLst>
            </c:dLbl>
            <c:dLbl>
              <c:idx val="6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E-4BC0-B4BA-719187E11D88}"/>
                </c:ext>
              </c:extLst>
            </c:dLbl>
            <c:dLbl>
              <c:idx val="7"/>
              <c:layout>
                <c:manualLayout>
                  <c:x val="-5.0925337632079971E-17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E-4BC0-B4BA-719187E11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Elektrėnai</c:v>
                </c:pt>
                <c:pt idx="4">
                  <c:v>Trakai</c:v>
                </c:pt>
                <c:pt idx="5">
                  <c:v>Švenčionys</c:v>
                </c:pt>
                <c:pt idx="6">
                  <c:v>Šalčininkai</c:v>
                </c:pt>
                <c:pt idx="7">
                  <c:v>Širvintos</c:v>
                </c:pt>
              </c:strCache>
            </c:strRef>
          </c:cat>
          <c:val>
            <c:numRef>
              <c:f>Lapas1!$C$40:$C$47</c:f>
              <c:numCache>
                <c:formatCode>General</c:formatCode>
                <c:ptCount val="8"/>
                <c:pt idx="0" formatCode="0.00">
                  <c:v>1</c:v>
                </c:pt>
                <c:pt idx="1">
                  <c:v>3.37</c:v>
                </c:pt>
                <c:pt idx="2">
                  <c:v>5.74</c:v>
                </c:pt>
                <c:pt idx="3">
                  <c:v>6.56</c:v>
                </c:pt>
                <c:pt idx="4">
                  <c:v>6.83</c:v>
                </c:pt>
                <c:pt idx="5">
                  <c:v>7.65</c:v>
                </c:pt>
                <c:pt idx="6">
                  <c:v>8.1</c:v>
                </c:pt>
                <c:pt idx="7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2E-4BC0-B4BA-719187E11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7840"/>
        <c:axId val="264358176"/>
        <c:axId val="0"/>
      </c:bar3DChart>
      <c:catAx>
        <c:axId val="26434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64358176"/>
        <c:crosses val="autoZero"/>
        <c:auto val="1"/>
        <c:lblAlgn val="ctr"/>
        <c:lblOffset val="100"/>
        <c:noMultiLvlLbl val="0"/>
      </c:catAx>
      <c:valAx>
        <c:axId val="264358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50208333333331"/>
          <c:y val="0.90737592592592597"/>
          <c:w val="0.3865675925925925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Naujų dokumentų skaičius</a:t>
            </a:r>
            <a:r>
              <a:rPr lang="lt-LT" b="1" baseline="0">
                <a:solidFill>
                  <a:sysClr val="windowText" lastClr="000000"/>
                </a:solidFill>
              </a:rPr>
              <a:t> </a:t>
            </a:r>
            <a:r>
              <a:rPr lang="lt-LT" b="1">
                <a:solidFill>
                  <a:sysClr val="windowText" lastClr="000000"/>
                </a:solidFill>
              </a:rPr>
              <a:t>vienam Vilniaus apskrities 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4.629629629629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5-4FFB-A485-630D1416ECF1}"/>
                </c:ext>
              </c:extLst>
            </c:dLbl>
            <c:dLbl>
              <c:idx val="1"/>
              <c:layout>
                <c:manualLayout>
                  <c:x val="-2.0370135052831988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5-4FFB-A485-630D1416ECF1}"/>
                </c:ext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5-4FFB-A485-630D1416ECF1}"/>
                </c:ext>
              </c:extLst>
            </c:dLbl>
            <c:dLbl>
              <c:idx val="3"/>
              <c:layout>
                <c:manualLayout>
                  <c:x val="-1.0185067526415994E-16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5-4FFB-A485-630D1416ECF1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5-4FFB-A485-630D1416ECF1}"/>
                </c:ext>
              </c:extLst>
            </c:dLbl>
            <c:dLbl>
              <c:idx val="5"/>
              <c:layout>
                <c:manualLayout>
                  <c:x val="2.7777777777777779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65-4FFB-A485-630D1416ECF1}"/>
                </c:ext>
              </c:extLst>
            </c:dLbl>
            <c:dLbl>
              <c:idx val="6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5-4FFB-A485-630D1416ECF1}"/>
                </c:ext>
              </c:extLst>
            </c:dLbl>
            <c:dLbl>
              <c:idx val="7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65-4FFB-A485-630D1416EC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Lapas1!$A$49:$A$56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Ukmergė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Lapas1!$B$49:$B$56</c:f>
              <c:numCache>
                <c:formatCode>General</c:formatCode>
                <c:ptCount val="8"/>
                <c:pt idx="0">
                  <c:v>0.06</c:v>
                </c:pt>
                <c:pt idx="1">
                  <c:v>0.21</c:v>
                </c:pt>
                <c:pt idx="2">
                  <c:v>0.24</c:v>
                </c:pt>
                <c:pt idx="3">
                  <c:v>0.24</c:v>
                </c:pt>
                <c:pt idx="4">
                  <c:v>0.27</c:v>
                </c:pt>
                <c:pt idx="5">
                  <c:v>0.35</c:v>
                </c:pt>
                <c:pt idx="6">
                  <c:v>0.43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5-4FFB-A485-630D1416EC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57632"/>
        <c:axId val="264357088"/>
        <c:axId val="0"/>
      </c:bar3DChart>
      <c:catAx>
        <c:axId val="26435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64357088"/>
        <c:crosses val="autoZero"/>
        <c:auto val="1"/>
        <c:lblAlgn val="ctr"/>
        <c:lblOffset val="100"/>
        <c:noMultiLvlLbl val="0"/>
      </c:catAx>
      <c:valAx>
        <c:axId val="264357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5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Alytaus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 apskrities gyventoj</a:t>
            </a: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ų ir vartotojų aprūpinimas bibliotekų fonduose esančiais dokumentais, fiz. vnt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824537037037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266921296296296"/>
          <c:y val="0.28900925925925924"/>
          <c:w val="0.76675208333333333"/>
          <c:h val="0.646947407407407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Lapas1!$B$13</c:f>
              <c:strCache>
                <c:ptCount val="1"/>
                <c:pt idx="0">
                  <c:v>1 vartotojui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Lapas1!$B$14:$B$18</c:f>
              <c:numCache>
                <c:formatCode>General</c:formatCode>
                <c:ptCount val="5"/>
                <c:pt idx="0">
                  <c:v>37.81</c:v>
                </c:pt>
                <c:pt idx="1">
                  <c:v>26.85</c:v>
                </c:pt>
                <c:pt idx="2">
                  <c:v>23.89</c:v>
                </c:pt>
                <c:pt idx="3">
                  <c:v>21.36</c:v>
                </c:pt>
                <c:pt idx="4">
                  <c:v>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4-4514-B196-B2EB343CF588}"/>
            </c:ext>
          </c:extLst>
        </c:ser>
        <c:ser>
          <c:idx val="1"/>
          <c:order val="1"/>
          <c:tx>
            <c:strRef>
              <c:f>Lapas1!$C$13</c:f>
              <c:strCache>
                <c:ptCount val="1"/>
                <c:pt idx="0">
                  <c:v>1 gyventojui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8286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B4-4514-B196-B2EB343CF588}"/>
                </c:ext>
              </c:extLst>
            </c:dLbl>
            <c:dLbl>
              <c:idx val="1"/>
              <c:layout>
                <c:manualLayout>
                  <c:x val="-2.7777777777777779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4-4514-B196-B2EB343CF588}"/>
                </c:ext>
              </c:extLst>
            </c:dLbl>
            <c:dLbl>
              <c:idx val="2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B4-4514-B196-B2EB343CF588}"/>
                </c:ext>
              </c:extLst>
            </c:dLbl>
            <c:dLbl>
              <c:idx val="3"/>
              <c:layout>
                <c:manualLayout>
                  <c:x val="0"/>
                  <c:y val="-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B4-4514-B196-B2EB343CF588}"/>
                </c:ext>
              </c:extLst>
            </c:dLbl>
            <c:dLbl>
              <c:idx val="4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B4-4514-B196-B2EB343CF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Lapas1!$A$14:$A$18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Lapas1!$C$14:$C$18</c:f>
              <c:numCache>
                <c:formatCode>General</c:formatCode>
                <c:ptCount val="5"/>
                <c:pt idx="0">
                  <c:v>11.73</c:v>
                </c:pt>
                <c:pt idx="1">
                  <c:v>13.89</c:v>
                </c:pt>
                <c:pt idx="2">
                  <c:v>7.92</c:v>
                </c:pt>
                <c:pt idx="3">
                  <c:v>7.77</c:v>
                </c:pt>
                <c:pt idx="4">
                  <c:v>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B4-4514-B196-B2EB343CF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4344032"/>
        <c:axId val="264358720"/>
        <c:axId val="0"/>
      </c:bar3DChart>
      <c:catAx>
        <c:axId val="26434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64358720"/>
        <c:crosses val="autoZero"/>
        <c:auto val="1"/>
        <c:lblAlgn val="ctr"/>
        <c:lblOffset val="1"/>
        <c:tickMarkSkip val="5"/>
        <c:noMultiLvlLbl val="0"/>
      </c:catAx>
      <c:valAx>
        <c:axId val="26435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434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29120370370376"/>
          <c:y val="0.90553592592592591"/>
          <c:w val="0.42941736111111112"/>
          <c:h val="8.505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388327</xdr:colOff>
      <xdr:row>13</xdr:row>
      <xdr:rowOff>189034</xdr:rowOff>
    </xdr:from>
    <xdr:to>
      <xdr:col>14</xdr:col>
      <xdr:colOff>517200</xdr:colOff>
      <xdr:row>28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13</xdr:row>
      <xdr:rowOff>189034</xdr:rowOff>
    </xdr:from>
    <xdr:to>
      <xdr:col>7</xdr:col>
      <xdr:colOff>341354</xdr:colOff>
      <xdr:row>28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18</xdr:row>
      <xdr:rowOff>9525</xdr:rowOff>
    </xdr:from>
    <xdr:to>
      <xdr:col>7</xdr:col>
      <xdr:colOff>358450</xdr:colOff>
      <xdr:row>32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436562</xdr:colOff>
      <xdr:row>18</xdr:row>
      <xdr:rowOff>33338</xdr:rowOff>
    </xdr:from>
    <xdr:to>
      <xdr:col>14</xdr:col>
      <xdr:colOff>485449</xdr:colOff>
      <xdr:row>32</xdr:row>
      <xdr:rowOff>80738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30</xdr:row>
      <xdr:rowOff>23812</xdr:rowOff>
    </xdr:from>
    <xdr:to>
      <xdr:col>11</xdr:col>
      <xdr:colOff>510000</xdr:colOff>
      <xdr:row>41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44</xdr:row>
      <xdr:rowOff>100012</xdr:rowOff>
    </xdr:from>
    <xdr:to>
      <xdr:col>12</xdr:col>
      <xdr:colOff>319500</xdr:colOff>
      <xdr:row>54</xdr:row>
      <xdr:rowOff>228262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5</xdr:row>
      <xdr:rowOff>119062</xdr:rowOff>
    </xdr:from>
    <xdr:to>
      <xdr:col>11</xdr:col>
      <xdr:colOff>557625</xdr:colOff>
      <xdr:row>17</xdr:row>
      <xdr:rowOff>133012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tabSelected="1" topLeftCell="A4" zoomScale="130" zoomScaleNormal="130" workbookViewId="0">
      <selection activeCell="C13" sqref="C13:N13"/>
    </sheetView>
  </sheetViews>
  <sheetFormatPr defaultColWidth="8.85546875" defaultRowHeight="15" x14ac:dyDescent="0.25"/>
  <cols>
    <col min="1" max="1" width="4.28515625" style="1" customWidth="1"/>
    <col min="2" max="2" width="11.28515625" style="1" customWidth="1"/>
    <col min="3" max="7" width="8.85546875" style="1"/>
    <col min="8" max="8" width="9.5703125" style="1" bestFit="1" customWidth="1"/>
    <col min="9" max="14" width="8.85546875" style="1"/>
    <col min="15" max="15" width="12.5703125" style="1" bestFit="1" customWidth="1"/>
    <col min="16" max="16384" width="8.85546875" style="1"/>
  </cols>
  <sheetData>
    <row r="2" spans="1:1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56" t="s">
        <v>1</v>
      </c>
      <c r="B5" s="29" t="s">
        <v>2</v>
      </c>
      <c r="C5" s="59" t="s">
        <v>3</v>
      </c>
      <c r="D5" s="59"/>
      <c r="E5" s="59"/>
      <c r="F5" s="60"/>
      <c r="G5" s="60"/>
      <c r="H5" s="60"/>
      <c r="I5" s="61" t="s">
        <v>4</v>
      </c>
      <c r="J5" s="62"/>
      <c r="K5" s="62"/>
      <c r="L5" s="61" t="s">
        <v>5</v>
      </c>
      <c r="M5" s="62"/>
      <c r="N5" s="63"/>
    </row>
    <row r="6" spans="1:15" x14ac:dyDescent="0.25">
      <c r="A6" s="57"/>
      <c r="B6" s="8" t="s">
        <v>6</v>
      </c>
      <c r="C6" s="64" t="s">
        <v>7</v>
      </c>
      <c r="D6" s="64" t="s">
        <v>8</v>
      </c>
      <c r="E6" s="64" t="s">
        <v>9</v>
      </c>
      <c r="F6" s="66" t="s">
        <v>10</v>
      </c>
      <c r="G6" s="60"/>
      <c r="H6" s="60"/>
      <c r="I6" s="51" t="s">
        <v>27</v>
      </c>
      <c r="J6" s="52"/>
      <c r="K6" s="52"/>
      <c r="L6" s="51" t="s">
        <v>28</v>
      </c>
      <c r="M6" s="52"/>
      <c r="N6" s="53"/>
    </row>
    <row r="7" spans="1:15" x14ac:dyDescent="0.25">
      <c r="A7" s="58"/>
      <c r="B7" s="8" t="s">
        <v>11</v>
      </c>
      <c r="C7" s="65"/>
      <c r="D7" s="65"/>
      <c r="E7" s="65"/>
      <c r="F7" s="31" t="s">
        <v>7</v>
      </c>
      <c r="G7" s="30" t="s">
        <v>8</v>
      </c>
      <c r="H7" s="30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15" x14ac:dyDescent="0.25">
      <c r="A8" s="10">
        <v>1</v>
      </c>
      <c r="B8" s="40" t="s">
        <v>12</v>
      </c>
      <c r="C8" s="34">
        <v>3.01</v>
      </c>
      <c r="D8" s="34">
        <v>3.01</v>
      </c>
      <c r="E8" s="34" t="s">
        <v>29</v>
      </c>
      <c r="F8" s="35">
        <v>1.6E-2</v>
      </c>
      <c r="G8" s="35">
        <v>1.6E-2</v>
      </c>
      <c r="H8" s="35" t="s">
        <v>29</v>
      </c>
      <c r="I8" s="34">
        <v>0.17</v>
      </c>
      <c r="J8" s="34">
        <v>0.17</v>
      </c>
      <c r="K8" s="34" t="s">
        <v>29</v>
      </c>
      <c r="L8" s="34">
        <v>18.71</v>
      </c>
      <c r="M8" s="34">
        <v>18.71</v>
      </c>
      <c r="N8" s="34" t="s">
        <v>29</v>
      </c>
    </row>
    <row r="9" spans="1:15" x14ac:dyDescent="0.25">
      <c r="A9" s="10">
        <v>2</v>
      </c>
      <c r="B9" s="41" t="s">
        <v>13</v>
      </c>
      <c r="C9" s="34">
        <v>12.8</v>
      </c>
      <c r="D9" s="34">
        <v>16.399999999999999</v>
      </c>
      <c r="E9" s="34">
        <v>8.8000000000000007</v>
      </c>
      <c r="F9" s="35">
        <v>0.1</v>
      </c>
      <c r="G9" s="35">
        <v>0.02</v>
      </c>
      <c r="H9" s="35">
        <v>0.01</v>
      </c>
      <c r="I9" s="34">
        <v>0.4</v>
      </c>
      <c r="J9" s="34">
        <v>0.5</v>
      </c>
      <c r="K9" s="34">
        <v>0.3</v>
      </c>
      <c r="L9" s="34">
        <v>25.7</v>
      </c>
      <c r="M9" s="34">
        <v>15.1</v>
      </c>
      <c r="N9" s="34">
        <v>35.1</v>
      </c>
    </row>
    <row r="10" spans="1:15" x14ac:dyDescent="0.25">
      <c r="A10" s="10">
        <v>3</v>
      </c>
      <c r="B10" s="41" t="s">
        <v>14</v>
      </c>
      <c r="C10" s="34">
        <v>8.4</v>
      </c>
      <c r="D10" s="34">
        <v>10.3</v>
      </c>
      <c r="E10" s="34">
        <v>4.0999999999999996</v>
      </c>
      <c r="F10" s="35">
        <v>0.1</v>
      </c>
      <c r="G10" s="35">
        <v>0.2</v>
      </c>
      <c r="H10" s="35">
        <v>5.0000000000000001E-3</v>
      </c>
      <c r="I10" s="34">
        <v>0.2</v>
      </c>
      <c r="J10" s="34">
        <v>0.2</v>
      </c>
      <c r="K10" s="34">
        <v>0.2</v>
      </c>
      <c r="L10" s="34">
        <v>24</v>
      </c>
      <c r="M10" s="34">
        <v>24.2</v>
      </c>
      <c r="N10" s="34">
        <v>23.4</v>
      </c>
      <c r="O10" s="7"/>
    </row>
    <row r="11" spans="1:15" x14ac:dyDescent="0.25">
      <c r="A11" s="10">
        <v>4</v>
      </c>
      <c r="B11" s="41" t="s">
        <v>15</v>
      </c>
      <c r="C11" s="34">
        <v>11</v>
      </c>
      <c r="D11" s="34">
        <v>13</v>
      </c>
      <c r="E11" s="34">
        <v>9</v>
      </c>
      <c r="F11" s="35">
        <v>0.22</v>
      </c>
      <c r="G11" s="35">
        <v>0.9</v>
      </c>
      <c r="H11" s="35">
        <v>0.1</v>
      </c>
      <c r="I11" s="34">
        <v>0.4</v>
      </c>
      <c r="J11" s="34">
        <v>0.5</v>
      </c>
      <c r="K11" s="34">
        <v>0.5</v>
      </c>
      <c r="L11" s="34">
        <v>30.14</v>
      </c>
      <c r="M11" s="34">
        <v>34.28</v>
      </c>
      <c r="N11" s="34">
        <v>28.49</v>
      </c>
    </row>
    <row r="12" spans="1:15" ht="15.75" thickBot="1" x14ac:dyDescent="0.3">
      <c r="A12" s="10">
        <v>5</v>
      </c>
      <c r="B12" s="41" t="s">
        <v>16</v>
      </c>
      <c r="C12" s="34">
        <v>8.1</v>
      </c>
      <c r="D12" s="34">
        <v>7.5</v>
      </c>
      <c r="E12" s="34">
        <v>8.4</v>
      </c>
      <c r="F12" s="35">
        <v>0.1</v>
      </c>
      <c r="G12" s="35">
        <v>0.2</v>
      </c>
      <c r="H12" s="35">
        <v>0.04</v>
      </c>
      <c r="I12" s="34">
        <v>0.4</v>
      </c>
      <c r="J12" s="34">
        <v>0.3</v>
      </c>
      <c r="K12" s="34">
        <v>0.4</v>
      </c>
      <c r="L12" s="34">
        <v>23.29</v>
      </c>
      <c r="M12" s="34">
        <v>19.21</v>
      </c>
      <c r="N12" s="34">
        <v>26.34</v>
      </c>
    </row>
    <row r="13" spans="1:15" ht="15.75" thickBot="1" x14ac:dyDescent="0.3">
      <c r="A13" s="11"/>
      <c r="B13" s="12" t="s">
        <v>17</v>
      </c>
      <c r="C13" s="42">
        <v>7.34</v>
      </c>
      <c r="D13" s="42">
        <v>7.15</v>
      </c>
      <c r="E13" s="42">
        <v>7.59</v>
      </c>
      <c r="F13" s="43">
        <v>8.6999999999999994E-2</v>
      </c>
      <c r="G13" s="43">
        <v>0.14299999999999999</v>
      </c>
      <c r="H13" s="44">
        <v>1.0999999999999999E-2</v>
      </c>
      <c r="I13" s="42">
        <v>0.28000000000000003</v>
      </c>
      <c r="J13" s="45">
        <v>0.25</v>
      </c>
      <c r="K13" s="46">
        <v>0.32</v>
      </c>
      <c r="L13" s="42">
        <v>24.29</v>
      </c>
      <c r="M13" s="42">
        <v>21.12</v>
      </c>
      <c r="N13" s="47">
        <v>30.02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ortState ref="B27:C30">
    <sortCondition descending="1" ref="C26"/>
  </sortState>
  <mergeCells count="12">
    <mergeCell ref="L6:N6"/>
    <mergeCell ref="A2:N2"/>
    <mergeCell ref="A3:N3"/>
    <mergeCell ref="A5:A7"/>
    <mergeCell ref="C5:H5"/>
    <mergeCell ref="I5:K5"/>
    <mergeCell ref="L5:N5"/>
    <mergeCell ref="C6:C7"/>
    <mergeCell ref="D6:D7"/>
    <mergeCell ref="E6:E7"/>
    <mergeCell ref="F6:H6"/>
    <mergeCell ref="I6:K6"/>
  </mergeCells>
  <conditionalFormatting sqref="G9:G13 L8:L13 N8:N13 I8:J13">
    <cfRule type="cellIs" dxfId="2" priority="27" stopIfTrue="1" operator="lessThan">
      <formula>0</formula>
    </cfRule>
  </conditionalFormatting>
  <conditionalFormatting sqref="M8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8"/>
  <sheetViews>
    <sheetView topLeftCell="A4" zoomScale="120" zoomScaleNormal="120" workbookViewId="0">
      <selection activeCell="I17" sqref="I17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9" width="8.85546875" style="1"/>
    <col min="10" max="10" width="9.5703125" style="1" bestFit="1" customWidth="1"/>
    <col min="11" max="12" width="8.85546875" style="1"/>
    <col min="13" max="13" width="10.5703125" style="1" bestFit="1" customWidth="1"/>
    <col min="14" max="16384" width="8.85546875" style="1"/>
  </cols>
  <sheetData>
    <row r="1" spans="1:2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1" x14ac:dyDescent="0.2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1" x14ac:dyDescent="0.25">
      <c r="A5" s="56" t="s">
        <v>1</v>
      </c>
      <c r="B5" s="14" t="s">
        <v>2</v>
      </c>
      <c r="C5" s="59" t="s">
        <v>3</v>
      </c>
      <c r="D5" s="59"/>
      <c r="E5" s="59"/>
      <c r="F5" s="60"/>
      <c r="G5" s="60"/>
      <c r="H5" s="60"/>
      <c r="I5" s="61" t="s">
        <v>4</v>
      </c>
      <c r="J5" s="62"/>
      <c r="K5" s="62"/>
      <c r="L5" s="61" t="s">
        <v>5</v>
      </c>
      <c r="M5" s="62"/>
      <c r="N5" s="63"/>
    </row>
    <row r="6" spans="1:21" x14ac:dyDescent="0.25">
      <c r="A6" s="57"/>
      <c r="B6" s="8" t="s">
        <v>6</v>
      </c>
      <c r="C6" s="16" t="s">
        <v>7</v>
      </c>
      <c r="D6" s="16" t="s">
        <v>8</v>
      </c>
      <c r="E6" s="14" t="s">
        <v>9</v>
      </c>
      <c r="F6" s="66" t="s">
        <v>10</v>
      </c>
      <c r="G6" s="60"/>
      <c r="H6" s="60"/>
      <c r="I6" s="51" t="s">
        <v>27</v>
      </c>
      <c r="J6" s="52"/>
      <c r="K6" s="52"/>
      <c r="L6" s="51" t="s">
        <v>28</v>
      </c>
      <c r="M6" s="52"/>
      <c r="N6" s="53"/>
    </row>
    <row r="7" spans="1:21" x14ac:dyDescent="0.25">
      <c r="A7" s="58"/>
      <c r="B7" s="8" t="s">
        <v>11</v>
      </c>
      <c r="C7" s="21"/>
      <c r="D7" s="21"/>
      <c r="E7" s="22"/>
      <c r="F7" s="17" t="s">
        <v>7</v>
      </c>
      <c r="G7" s="15" t="s">
        <v>8</v>
      </c>
      <c r="H7" s="15" t="s">
        <v>9</v>
      </c>
      <c r="I7" s="9" t="s">
        <v>7</v>
      </c>
      <c r="J7" s="9" t="s">
        <v>8</v>
      </c>
      <c r="K7" s="9" t="s">
        <v>9</v>
      </c>
      <c r="L7" s="9" t="s">
        <v>7</v>
      </c>
      <c r="M7" s="9" t="s">
        <v>8</v>
      </c>
      <c r="N7" s="9" t="s">
        <v>9</v>
      </c>
    </row>
    <row r="8" spans="1:21" x14ac:dyDescent="0.25">
      <c r="A8" s="10">
        <v>1</v>
      </c>
      <c r="B8" s="18" t="s">
        <v>19</v>
      </c>
      <c r="C8" s="36">
        <v>7.11</v>
      </c>
      <c r="D8" s="36">
        <f>(Sheet1!H9+Sheet1!I9)/(Sheet1!D9+Sheet1!E9)</f>
        <v>5.4560491792889287</v>
      </c>
      <c r="E8" s="36">
        <v>10.38</v>
      </c>
      <c r="F8" s="37">
        <v>3.9E-2</v>
      </c>
      <c r="G8" s="37">
        <v>4.7E-2</v>
      </c>
      <c r="H8" s="37">
        <v>2.4E-2</v>
      </c>
      <c r="I8" s="36">
        <v>0.37</v>
      </c>
      <c r="J8" s="36">
        <v>0.23</v>
      </c>
      <c r="K8" s="36">
        <v>0.63</v>
      </c>
      <c r="L8" s="36">
        <v>20.27</v>
      </c>
      <c r="M8" s="36">
        <v>13.81</v>
      </c>
      <c r="N8" s="36">
        <v>39.729999999999997</v>
      </c>
      <c r="O8" s="39"/>
      <c r="P8" s="39"/>
      <c r="Q8" s="39"/>
      <c r="R8" s="39"/>
      <c r="S8" s="39"/>
      <c r="T8" s="39"/>
      <c r="U8" s="39"/>
    </row>
    <row r="9" spans="1:21" x14ac:dyDescent="0.25">
      <c r="A9" s="10">
        <v>2</v>
      </c>
      <c r="B9" s="19" t="s">
        <v>20</v>
      </c>
      <c r="C9" s="36">
        <v>7.25</v>
      </c>
      <c r="D9" s="36">
        <v>6.6</v>
      </c>
      <c r="E9" s="36">
        <v>7.6</v>
      </c>
      <c r="F9" s="37">
        <v>2.1999999999999999E-2</v>
      </c>
      <c r="G9" s="37">
        <v>2.8000000000000001E-2</v>
      </c>
      <c r="H9" s="37">
        <v>1.7999999999999999E-2</v>
      </c>
      <c r="I9" s="36">
        <v>0.4</v>
      </c>
      <c r="J9" s="36">
        <v>0.39</v>
      </c>
      <c r="K9" s="36">
        <v>0.4</v>
      </c>
      <c r="L9" s="36">
        <v>33.57</v>
      </c>
      <c r="M9" s="36">
        <v>24.44</v>
      </c>
      <c r="N9" s="36">
        <v>40.46</v>
      </c>
      <c r="O9" s="39"/>
      <c r="P9" s="39"/>
      <c r="Q9" s="39"/>
      <c r="R9" s="39"/>
      <c r="S9" s="39"/>
      <c r="T9" s="39"/>
      <c r="U9" s="39"/>
    </row>
    <row r="10" spans="1:21" x14ac:dyDescent="0.25">
      <c r="A10" s="10">
        <v>3</v>
      </c>
      <c r="B10" s="19" t="s">
        <v>21</v>
      </c>
      <c r="C10" s="36">
        <v>7.17</v>
      </c>
      <c r="D10" s="36">
        <v>6.6</v>
      </c>
      <c r="E10" s="36">
        <v>7.49</v>
      </c>
      <c r="F10" s="37">
        <v>3.4000000000000002E-2</v>
      </c>
      <c r="G10" s="37">
        <v>7.3899999999999993E-2</v>
      </c>
      <c r="H10" s="37">
        <v>1.0999999999999999E-2</v>
      </c>
      <c r="I10" s="36">
        <v>0.3</v>
      </c>
      <c r="J10" s="36">
        <v>0.25</v>
      </c>
      <c r="K10" s="36">
        <v>0.32</v>
      </c>
      <c r="L10" s="36">
        <v>34.619999999999997</v>
      </c>
      <c r="M10" s="36">
        <v>22.87</v>
      </c>
      <c r="N10" s="36">
        <v>46.83</v>
      </c>
      <c r="O10" s="39"/>
      <c r="P10" s="39"/>
      <c r="Q10" s="39"/>
      <c r="R10" s="39"/>
      <c r="S10" s="39"/>
      <c r="T10" s="39"/>
      <c r="U10" s="39"/>
    </row>
    <row r="11" spans="1:21" x14ac:dyDescent="0.25">
      <c r="A11" s="10">
        <v>4</v>
      </c>
      <c r="B11" s="19" t="s">
        <v>22</v>
      </c>
      <c r="C11" s="36">
        <v>7.77</v>
      </c>
      <c r="D11" s="36">
        <v>7.25</v>
      </c>
      <c r="E11" s="36">
        <v>8.6</v>
      </c>
      <c r="F11" s="37">
        <v>1.4E-2</v>
      </c>
      <c r="G11" s="37">
        <v>1.7000000000000001E-2</v>
      </c>
      <c r="H11" s="37">
        <v>8.9999999999999993E-3</v>
      </c>
      <c r="I11" s="36">
        <f>Sheet1!K12/Sheet1!C12</f>
        <v>0.38362700372494035</v>
      </c>
      <c r="J11" s="36">
        <v>0.28000000000000003</v>
      </c>
      <c r="K11" s="36">
        <v>0.53</v>
      </c>
      <c r="L11" s="36">
        <v>29.3</v>
      </c>
      <c r="M11" s="36">
        <v>26.73</v>
      </c>
      <c r="N11" s="36">
        <v>33.67</v>
      </c>
      <c r="O11" s="39"/>
      <c r="P11" s="39"/>
      <c r="Q11" s="39"/>
      <c r="R11" s="39"/>
      <c r="S11" s="39"/>
      <c r="T11" s="39"/>
      <c r="U11" s="39"/>
    </row>
    <row r="12" spans="1:21" x14ac:dyDescent="0.25">
      <c r="A12" s="10">
        <v>5</v>
      </c>
      <c r="B12" s="19" t="s">
        <v>23</v>
      </c>
      <c r="C12" s="36">
        <v>6.6</v>
      </c>
      <c r="D12" s="36">
        <v>7.19</v>
      </c>
      <c r="E12" s="36">
        <v>5.98</v>
      </c>
      <c r="F12" s="37">
        <f>Sheet1!S13/Sheet1!C13</f>
        <v>4.6873558269000096E-2</v>
      </c>
      <c r="G12" s="37">
        <v>5.1999999999999998E-2</v>
      </c>
      <c r="H12" s="37">
        <f>Sheet1!V13/Sheet1!F13</f>
        <v>4.2991939011435353E-2</v>
      </c>
      <c r="I12" s="36">
        <f>Sheet1!K13/Sheet1!C13</f>
        <v>0.25482114846369147</v>
      </c>
      <c r="J12" s="36">
        <v>0.23</v>
      </c>
      <c r="K12" s="36">
        <v>0.28999999999999998</v>
      </c>
      <c r="L12" s="36">
        <v>23.54</v>
      </c>
      <c r="M12" s="36">
        <v>21.32</v>
      </c>
      <c r="N12" s="36">
        <v>27.02</v>
      </c>
      <c r="O12" s="39"/>
      <c r="P12" s="39"/>
      <c r="Q12" s="39"/>
      <c r="R12" s="39"/>
      <c r="S12" s="39"/>
      <c r="T12" s="39"/>
      <c r="U12" s="39"/>
    </row>
    <row r="13" spans="1:21" x14ac:dyDescent="0.25">
      <c r="A13" s="10">
        <v>6</v>
      </c>
      <c r="B13" s="19" t="s">
        <v>24</v>
      </c>
      <c r="C13" s="36">
        <v>5.58</v>
      </c>
      <c r="D13" s="36">
        <v>3.28</v>
      </c>
      <c r="E13" s="36">
        <v>9.0299999999999994</v>
      </c>
      <c r="F13" s="37">
        <f>Sheet1!S14/Sheet1!C14</f>
        <v>8.5445245291792607E-2</v>
      </c>
      <c r="G13" s="37">
        <f>(Sheet1!T14+Sheet1!U14)/(Sheet1!D14+Sheet1!E14)</f>
        <v>8.8242436015735032E-2</v>
      </c>
      <c r="H13" s="37">
        <f>Sheet1!V14/Sheet1!F14</f>
        <v>8.1276688137801256E-2</v>
      </c>
      <c r="I13" s="36">
        <v>0.24</v>
      </c>
      <c r="J13" s="36">
        <v>0.11</v>
      </c>
      <c r="K13" s="36">
        <v>0.43</v>
      </c>
      <c r="L13" s="36">
        <v>23.56</v>
      </c>
      <c r="M13" s="36">
        <v>17.2</v>
      </c>
      <c r="N13" s="36">
        <v>29.46</v>
      </c>
      <c r="O13" s="39"/>
      <c r="P13" s="39"/>
      <c r="Q13" s="39"/>
      <c r="R13" s="39"/>
      <c r="S13" s="39"/>
      <c r="T13" s="39"/>
      <c r="U13" s="39"/>
    </row>
    <row r="14" spans="1:21" x14ac:dyDescent="0.25">
      <c r="A14" s="10">
        <v>7</v>
      </c>
      <c r="B14" s="19" t="s">
        <v>26</v>
      </c>
      <c r="C14" s="36">
        <v>3.64</v>
      </c>
      <c r="D14" s="36">
        <v>6.15</v>
      </c>
      <c r="E14" s="36" t="s">
        <v>43</v>
      </c>
      <c r="F14" s="37">
        <f>Sheet1!S15/Sheet1!C15</f>
        <v>1.0034795575991053E-2</v>
      </c>
      <c r="G14" s="37">
        <f>Sheet1!U15/Sheet1!E15</f>
        <v>2.6013440277476697E-2</v>
      </c>
      <c r="H14" s="37" t="s">
        <v>44</v>
      </c>
      <c r="I14" s="36">
        <v>0.22</v>
      </c>
      <c r="J14" s="36">
        <v>0.36</v>
      </c>
      <c r="K14" s="36" t="s">
        <v>45</v>
      </c>
      <c r="L14" s="36">
        <v>37.96</v>
      </c>
      <c r="M14" s="36">
        <v>23.17</v>
      </c>
      <c r="N14" s="36" t="s">
        <v>46</v>
      </c>
      <c r="O14" s="39"/>
      <c r="P14" s="39"/>
      <c r="Q14" s="39"/>
      <c r="R14" s="39"/>
      <c r="S14" s="39"/>
      <c r="T14" s="39"/>
      <c r="U14" s="39"/>
    </row>
    <row r="15" spans="1:21" x14ac:dyDescent="0.25">
      <c r="A15" s="67" t="s">
        <v>17</v>
      </c>
      <c r="B15" s="68"/>
      <c r="C15" s="48">
        <v>5.63</v>
      </c>
      <c r="D15" s="48">
        <v>6.28</v>
      </c>
      <c r="E15" s="48">
        <v>5.27</v>
      </c>
      <c r="F15" s="49">
        <f>Sheet1!S18/Sheet1!C18</f>
        <v>3.4029718822567077E-2</v>
      </c>
      <c r="G15" s="49">
        <v>3.9E-2</v>
      </c>
      <c r="H15" s="49">
        <f>(Sheet1!V18+Sheet1!T15)/(Sheet1!F18+Sheet1!D15)</f>
        <v>2.0118727664727252E-2</v>
      </c>
      <c r="I15" s="48">
        <f>Sheet1!K18/Sheet1!C18</f>
        <v>0.27965776445914148</v>
      </c>
      <c r="J15" s="48">
        <v>0.27</v>
      </c>
      <c r="K15" s="48">
        <f>(Sheet1!N18+Sheet1!L15)/(Sheet1!F18+Sheet1!D15)</f>
        <v>0.29358811541982927</v>
      </c>
      <c r="L15" s="48">
        <v>28.36</v>
      </c>
      <c r="M15" s="48">
        <v>20.82</v>
      </c>
      <c r="N15" s="50">
        <v>36.61</v>
      </c>
      <c r="O15" s="39"/>
      <c r="P15" s="39"/>
      <c r="Q15" s="39"/>
      <c r="R15" s="39"/>
      <c r="S15" s="39"/>
      <c r="T15" s="39"/>
      <c r="U15" s="39"/>
    </row>
    <row r="16" spans="1:21" ht="15.75" thickBot="1" x14ac:dyDescent="0.3">
      <c r="A16" s="10">
        <v>8</v>
      </c>
      <c r="B16" s="20" t="s">
        <v>25</v>
      </c>
      <c r="C16" s="36">
        <v>0.82</v>
      </c>
      <c r="D16" s="36">
        <v>0.82</v>
      </c>
      <c r="E16" s="36" t="s">
        <v>29</v>
      </c>
      <c r="F16" s="37">
        <f>Sheet1!S16/Sheet1!C16</f>
        <v>3.3714308674037789E-2</v>
      </c>
      <c r="G16" s="37">
        <v>3.4000000000000002E-2</v>
      </c>
      <c r="H16" s="37" t="s">
        <v>29</v>
      </c>
      <c r="I16" s="36">
        <f>Sheet1!K16/Sheet1!C16</f>
        <v>5.3601367566323679E-2</v>
      </c>
      <c r="J16" s="36">
        <v>0.05</v>
      </c>
      <c r="K16" s="36" t="s">
        <v>29</v>
      </c>
      <c r="L16" s="36">
        <v>8.39</v>
      </c>
      <c r="M16" s="36">
        <v>8.39</v>
      </c>
      <c r="N16" s="38" t="s">
        <v>29</v>
      </c>
      <c r="O16" s="39"/>
      <c r="P16" s="39"/>
      <c r="Q16" s="39"/>
      <c r="R16" s="39"/>
      <c r="S16" s="39"/>
      <c r="T16" s="39"/>
      <c r="U16" s="39"/>
    </row>
    <row r="17" spans="1:21" ht="15.75" thickBot="1" x14ac:dyDescent="0.3">
      <c r="A17" s="69" t="s">
        <v>17</v>
      </c>
      <c r="B17" s="70"/>
      <c r="C17" s="42">
        <v>2.36</v>
      </c>
      <c r="D17" s="42">
        <v>1.58</v>
      </c>
      <c r="E17" s="42">
        <v>5.27</v>
      </c>
      <c r="F17" s="43">
        <f>Sheet1!S19/Sheet1!C19</f>
        <v>3.3815315589334732E-2</v>
      </c>
      <c r="G17" s="43">
        <v>3.7999999999999999E-2</v>
      </c>
      <c r="H17" s="44">
        <v>1.95E-2</v>
      </c>
      <c r="I17" s="42">
        <v>0.13</v>
      </c>
      <c r="J17" s="45">
        <f>(Sheet1!L9+Sheet1!L10+Sheet1!L11+Sheet1!L12+Sheet1!L13+Sheet1!L14+Sheet1!L16+Sheet1!M19)/(Sheet1!D9+Sheet1!D10+Sheet1!D11+Sheet1!D12+Sheet1!D13+Sheet1!D14+Sheet1!D16+Sheet1!E19)</f>
        <v>8.1356747427687601E-2</v>
      </c>
      <c r="K17" s="46">
        <v>0.28999999999999998</v>
      </c>
      <c r="L17" s="42">
        <v>18.16</v>
      </c>
      <c r="M17" s="42">
        <v>12.53</v>
      </c>
      <c r="N17" s="42">
        <v>36.61</v>
      </c>
      <c r="O17" s="39"/>
      <c r="P17" s="39"/>
      <c r="Q17" s="39"/>
      <c r="R17" s="39"/>
      <c r="S17" s="39"/>
      <c r="T17" s="39"/>
      <c r="U17" s="39"/>
    </row>
    <row r="18" spans="1:21" x14ac:dyDescent="0.25">
      <c r="A18" s="24" t="s">
        <v>32</v>
      </c>
      <c r="B18" s="25"/>
      <c r="C18" s="25"/>
      <c r="D18" s="25"/>
      <c r="E18" s="24"/>
      <c r="F18" s="23"/>
      <c r="G18" s="4"/>
      <c r="H18" s="4"/>
      <c r="I18" s="4"/>
      <c r="J18" s="4"/>
      <c r="K18" s="4"/>
      <c r="L18" s="4"/>
      <c r="M18" s="4"/>
      <c r="N18" s="4"/>
      <c r="O18" s="39"/>
      <c r="P18" s="39"/>
      <c r="Q18" s="39"/>
      <c r="R18" s="39"/>
      <c r="S18" s="39"/>
      <c r="T18" s="39"/>
      <c r="U18" s="39"/>
    </row>
  </sheetData>
  <sortState ref="A19:E28">
    <sortCondition descending="1" ref="C37"/>
  </sortState>
  <mergeCells count="11">
    <mergeCell ref="A15:B15"/>
    <mergeCell ref="A17:B17"/>
    <mergeCell ref="A2:N2"/>
    <mergeCell ref="A3:N3"/>
    <mergeCell ref="A5:A7"/>
    <mergeCell ref="C5:H5"/>
    <mergeCell ref="I5:K5"/>
    <mergeCell ref="L5:N5"/>
    <mergeCell ref="F6:H6"/>
    <mergeCell ref="I6:K6"/>
    <mergeCell ref="L6:N6"/>
  </mergeCells>
  <conditionalFormatting sqref="G8:G15 I8:J17 L8:L17 G17">
    <cfRule type="cellIs" dxfId="0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workbookViewId="0">
      <selection activeCell="S18" sqref="S18"/>
    </sheetView>
  </sheetViews>
  <sheetFormatPr defaultRowHeight="15" x14ac:dyDescent="0.25"/>
  <cols>
    <col min="2" max="2" width="14.140625" customWidth="1"/>
  </cols>
  <sheetData>
    <row r="2" spans="2:22" x14ac:dyDescent="0.25">
      <c r="C2" s="71" t="s">
        <v>35</v>
      </c>
      <c r="D2" s="71"/>
      <c r="E2" s="71"/>
      <c r="F2" s="71"/>
      <c r="G2" s="71" t="s">
        <v>36</v>
      </c>
      <c r="H2" s="71"/>
      <c r="I2" s="71"/>
      <c r="J2" s="71"/>
      <c r="K2" s="71" t="s">
        <v>37</v>
      </c>
      <c r="L2" s="71"/>
      <c r="M2" s="71"/>
      <c r="O2" s="32" t="s">
        <v>38</v>
      </c>
      <c r="P2" s="32"/>
      <c r="S2" t="s">
        <v>39</v>
      </c>
    </row>
    <row r="3" spans="2:22" x14ac:dyDescent="0.25">
      <c r="B3" t="s">
        <v>12</v>
      </c>
      <c r="C3">
        <v>51561</v>
      </c>
      <c r="D3">
        <v>37100</v>
      </c>
      <c r="E3">
        <v>14461</v>
      </c>
      <c r="G3">
        <v>151825</v>
      </c>
      <c r="H3">
        <v>87043</v>
      </c>
      <c r="I3">
        <v>64782</v>
      </c>
      <c r="K3">
        <v>9130</v>
      </c>
      <c r="L3">
        <v>4927</v>
      </c>
      <c r="M3">
        <v>4203</v>
      </c>
      <c r="O3">
        <v>8230</v>
      </c>
      <c r="P3">
        <v>5332</v>
      </c>
      <c r="Q3">
        <v>2898</v>
      </c>
      <c r="S3">
        <v>790</v>
      </c>
      <c r="T3">
        <v>621</v>
      </c>
      <c r="U3">
        <v>169</v>
      </c>
    </row>
    <row r="4" spans="2:22" x14ac:dyDescent="0.25">
      <c r="B4" t="s">
        <v>13</v>
      </c>
      <c r="C4">
        <v>26097</v>
      </c>
      <c r="D4">
        <v>0</v>
      </c>
      <c r="E4">
        <v>2288</v>
      </c>
      <c r="F4">
        <v>23809</v>
      </c>
      <c r="G4">
        <v>358564</v>
      </c>
      <c r="H4">
        <v>103639</v>
      </c>
      <c r="I4">
        <v>41213</v>
      </c>
      <c r="J4">
        <v>213712</v>
      </c>
      <c r="K4">
        <v>11700</v>
      </c>
      <c r="L4">
        <v>2547</v>
      </c>
      <c r="M4">
        <v>1198</v>
      </c>
      <c r="N4">
        <v>7955</v>
      </c>
      <c r="O4">
        <v>13677</v>
      </c>
      <c r="P4">
        <v>6472</v>
      </c>
      <c r="Q4">
        <v>1305</v>
      </c>
      <c r="R4">
        <v>5900</v>
      </c>
      <c r="S4">
        <v>3007</v>
      </c>
      <c r="T4">
        <v>2756</v>
      </c>
      <c r="U4">
        <v>60</v>
      </c>
      <c r="V4">
        <v>191</v>
      </c>
    </row>
    <row r="5" spans="2:22" x14ac:dyDescent="0.25">
      <c r="B5" t="s">
        <v>14</v>
      </c>
      <c r="C5">
        <v>19601</v>
      </c>
      <c r="D5">
        <v>10914</v>
      </c>
      <c r="E5">
        <v>1527</v>
      </c>
      <c r="F5">
        <v>7160</v>
      </c>
      <c r="G5">
        <v>165303</v>
      </c>
      <c r="H5">
        <v>119778</v>
      </c>
      <c r="I5">
        <v>21156</v>
      </c>
      <c r="J5">
        <v>24369</v>
      </c>
      <c r="K5">
        <v>4612</v>
      </c>
      <c r="L5">
        <v>2978</v>
      </c>
      <c r="M5">
        <v>418</v>
      </c>
      <c r="N5">
        <v>1216</v>
      </c>
      <c r="O5">
        <v>6859</v>
      </c>
      <c r="P5">
        <v>4864</v>
      </c>
      <c r="Q5">
        <v>950</v>
      </c>
      <c r="R5">
        <v>1045</v>
      </c>
      <c r="S5">
        <v>2870</v>
      </c>
      <c r="T5">
        <v>2831</v>
      </c>
      <c r="U5">
        <v>10</v>
      </c>
      <c r="V5">
        <v>29</v>
      </c>
    </row>
    <row r="6" spans="2:22" x14ac:dyDescent="0.25">
      <c r="B6" t="s">
        <v>15</v>
      </c>
      <c r="C6">
        <v>19124</v>
      </c>
      <c r="D6">
        <v>3737</v>
      </c>
      <c r="E6">
        <v>1217</v>
      </c>
      <c r="F6">
        <v>14170</v>
      </c>
      <c r="G6">
        <v>197523</v>
      </c>
      <c r="H6">
        <v>62178</v>
      </c>
      <c r="I6">
        <v>18381</v>
      </c>
      <c r="J6">
        <v>116964</v>
      </c>
      <c r="K6">
        <v>6497</v>
      </c>
      <c r="L6">
        <v>1317</v>
      </c>
      <c r="M6">
        <v>583</v>
      </c>
      <c r="N6">
        <v>4597</v>
      </c>
      <c r="O6">
        <v>6035</v>
      </c>
      <c r="P6">
        <v>1853</v>
      </c>
      <c r="Q6">
        <v>485</v>
      </c>
      <c r="R6">
        <v>3697</v>
      </c>
      <c r="S6">
        <v>4650</v>
      </c>
      <c r="T6">
        <v>4458</v>
      </c>
      <c r="U6">
        <v>28</v>
      </c>
      <c r="V6">
        <v>164</v>
      </c>
    </row>
    <row r="7" spans="2:22" x14ac:dyDescent="0.25">
      <c r="B7" t="s">
        <v>16</v>
      </c>
      <c r="C7">
        <v>21761</v>
      </c>
      <c r="D7">
        <v>8187</v>
      </c>
      <c r="F7">
        <v>13574</v>
      </c>
      <c r="G7">
        <v>177907</v>
      </c>
      <c r="H7">
        <v>64259</v>
      </c>
      <c r="J7">
        <v>113648</v>
      </c>
      <c r="K7">
        <v>8912</v>
      </c>
      <c r="L7">
        <v>2625</v>
      </c>
      <c r="N7">
        <v>6287</v>
      </c>
      <c r="O7">
        <v>7632</v>
      </c>
      <c r="P7">
        <v>3152</v>
      </c>
      <c r="R7">
        <v>4480</v>
      </c>
      <c r="S7">
        <v>2144</v>
      </c>
      <c r="T7">
        <v>1701</v>
      </c>
      <c r="V7">
        <v>443</v>
      </c>
    </row>
    <row r="8" spans="2:22" x14ac:dyDescent="0.25">
      <c r="C8" s="33">
        <f>SUM(C3:C7)</f>
        <v>138144</v>
      </c>
      <c r="D8" s="33">
        <f>SUM(D3:D7)</f>
        <v>59938</v>
      </c>
      <c r="E8" s="33">
        <f t="shared" ref="E8:V8" si="0">SUM(E3:E7)</f>
        <v>19493</v>
      </c>
      <c r="F8" s="33">
        <f t="shared" si="0"/>
        <v>58713</v>
      </c>
      <c r="G8" s="33">
        <f t="shared" si="0"/>
        <v>1051122</v>
      </c>
      <c r="H8" s="33">
        <f t="shared" si="0"/>
        <v>436897</v>
      </c>
      <c r="I8" s="33">
        <f t="shared" si="0"/>
        <v>145532</v>
      </c>
      <c r="J8" s="33">
        <f t="shared" si="0"/>
        <v>468693</v>
      </c>
      <c r="K8" s="33">
        <f t="shared" si="0"/>
        <v>40851</v>
      </c>
      <c r="L8" s="33">
        <f t="shared" si="0"/>
        <v>14394</v>
      </c>
      <c r="M8" s="33">
        <f t="shared" si="0"/>
        <v>6402</v>
      </c>
      <c r="N8" s="33">
        <f t="shared" si="0"/>
        <v>20055</v>
      </c>
      <c r="O8" s="33">
        <f t="shared" si="0"/>
        <v>42433</v>
      </c>
      <c r="P8" s="33">
        <f t="shared" si="0"/>
        <v>21673</v>
      </c>
      <c r="Q8" s="33">
        <f t="shared" si="0"/>
        <v>5638</v>
      </c>
      <c r="R8" s="33">
        <f t="shared" si="0"/>
        <v>15122</v>
      </c>
      <c r="S8" s="33">
        <f t="shared" si="0"/>
        <v>13461</v>
      </c>
      <c r="T8" s="33">
        <f t="shared" si="0"/>
        <v>12367</v>
      </c>
      <c r="U8" s="33">
        <f t="shared" si="0"/>
        <v>267</v>
      </c>
      <c r="V8" s="33">
        <f t="shared" si="0"/>
        <v>827</v>
      </c>
    </row>
    <row r="9" spans="2:22" x14ac:dyDescent="0.25">
      <c r="B9" t="s">
        <v>19</v>
      </c>
      <c r="C9">
        <v>23721</v>
      </c>
      <c r="D9">
        <v>11258</v>
      </c>
      <c r="E9">
        <v>4521</v>
      </c>
      <c r="F9">
        <v>7942</v>
      </c>
      <c r="G9">
        <v>168321</v>
      </c>
      <c r="H9">
        <v>56996</v>
      </c>
      <c r="I9">
        <v>29095</v>
      </c>
      <c r="J9">
        <v>82230</v>
      </c>
      <c r="K9">
        <v>10143</v>
      </c>
      <c r="L9">
        <v>3136</v>
      </c>
      <c r="M9">
        <v>1595</v>
      </c>
      <c r="N9">
        <v>5412</v>
      </c>
      <c r="O9">
        <v>8097</v>
      </c>
      <c r="P9">
        <v>3973</v>
      </c>
      <c r="Q9">
        <v>2059</v>
      </c>
      <c r="R9">
        <v>2065</v>
      </c>
      <c r="S9">
        <v>1757</v>
      </c>
      <c r="T9">
        <v>1365</v>
      </c>
      <c r="U9">
        <v>151</v>
      </c>
      <c r="V9">
        <v>241</v>
      </c>
    </row>
    <row r="10" spans="2:22" x14ac:dyDescent="0.25">
      <c r="B10" t="s">
        <v>20</v>
      </c>
      <c r="C10">
        <v>31289</v>
      </c>
      <c r="D10">
        <v>6609</v>
      </c>
      <c r="E10">
        <v>4163</v>
      </c>
      <c r="F10">
        <v>20517</v>
      </c>
      <c r="G10">
        <v>250489</v>
      </c>
      <c r="H10">
        <v>45641</v>
      </c>
      <c r="I10">
        <v>37287</v>
      </c>
      <c r="J10">
        <v>167561</v>
      </c>
      <c r="K10">
        <v>10689</v>
      </c>
      <c r="L10">
        <v>1811</v>
      </c>
      <c r="M10">
        <v>1661</v>
      </c>
      <c r="N10">
        <v>7217</v>
      </c>
      <c r="O10">
        <v>7737</v>
      </c>
      <c r="P10">
        <v>1699</v>
      </c>
      <c r="Q10">
        <v>1265</v>
      </c>
      <c r="R10">
        <v>4773</v>
      </c>
      <c r="S10">
        <v>623</v>
      </c>
      <c r="T10">
        <v>173</v>
      </c>
      <c r="U10">
        <v>112</v>
      </c>
      <c r="V10">
        <v>338</v>
      </c>
    </row>
    <row r="11" spans="2:22" x14ac:dyDescent="0.25">
      <c r="B11" t="s">
        <v>21</v>
      </c>
      <c r="C11">
        <v>15563</v>
      </c>
      <c r="D11">
        <v>5692</v>
      </c>
      <c r="F11">
        <v>9871</v>
      </c>
      <c r="G11">
        <v>116773</v>
      </c>
      <c r="H11">
        <v>40487</v>
      </c>
      <c r="J11">
        <v>76286</v>
      </c>
      <c r="K11">
        <v>5784</v>
      </c>
      <c r="L11">
        <v>1859</v>
      </c>
      <c r="N11">
        <v>3900</v>
      </c>
      <c r="O11">
        <v>3417</v>
      </c>
      <c r="P11">
        <v>1707</v>
      </c>
      <c r="R11">
        <v>1355</v>
      </c>
      <c r="S11">
        <v>679</v>
      </c>
      <c r="T11">
        <v>562</v>
      </c>
      <c r="V11">
        <v>117</v>
      </c>
    </row>
    <row r="12" spans="2:22" x14ac:dyDescent="0.25">
      <c r="B12" t="s">
        <v>22</v>
      </c>
      <c r="C12">
        <v>23893</v>
      </c>
      <c r="D12">
        <v>4262</v>
      </c>
      <c r="E12">
        <v>10437</v>
      </c>
      <c r="F12">
        <v>9194</v>
      </c>
      <c r="G12">
        <v>194124</v>
      </c>
      <c r="H12">
        <v>46524</v>
      </c>
      <c r="I12">
        <v>63045</v>
      </c>
      <c r="J12">
        <v>84555</v>
      </c>
      <c r="K12">
        <v>9166</v>
      </c>
      <c r="L12">
        <v>1889</v>
      </c>
      <c r="M12">
        <v>2555</v>
      </c>
      <c r="N12">
        <v>4722</v>
      </c>
      <c r="O12">
        <v>6519</v>
      </c>
      <c r="P12">
        <v>1381</v>
      </c>
      <c r="Q12">
        <v>2580</v>
      </c>
      <c r="R12">
        <v>2558</v>
      </c>
      <c r="S12">
        <v>286</v>
      </c>
      <c r="T12">
        <v>146</v>
      </c>
      <c r="U12">
        <v>90</v>
      </c>
      <c r="V12">
        <v>50</v>
      </c>
    </row>
    <row r="13" spans="2:22" x14ac:dyDescent="0.25">
      <c r="B13" t="s">
        <v>23</v>
      </c>
      <c r="C13">
        <v>32513</v>
      </c>
      <c r="D13">
        <v>4298</v>
      </c>
      <c r="E13">
        <v>12212</v>
      </c>
      <c r="F13">
        <v>16003</v>
      </c>
      <c r="G13">
        <v>215400</v>
      </c>
      <c r="H13">
        <v>57406</v>
      </c>
      <c r="I13">
        <v>63564</v>
      </c>
      <c r="J13">
        <v>94430</v>
      </c>
      <c r="K13">
        <v>8285</v>
      </c>
      <c r="L13">
        <v>1509</v>
      </c>
      <c r="M13">
        <v>1824</v>
      </c>
      <c r="N13">
        <v>4952</v>
      </c>
      <c r="O13">
        <v>8951</v>
      </c>
      <c r="P13">
        <v>1862</v>
      </c>
      <c r="Q13">
        <v>3499</v>
      </c>
      <c r="R13">
        <v>3590</v>
      </c>
      <c r="S13">
        <v>1524</v>
      </c>
      <c r="T13">
        <v>514</v>
      </c>
      <c r="U13">
        <v>322</v>
      </c>
      <c r="V13">
        <v>688</v>
      </c>
    </row>
    <row r="14" spans="2:22" x14ac:dyDescent="0.25">
      <c r="B14" t="s">
        <v>24</v>
      </c>
      <c r="C14">
        <v>34408</v>
      </c>
      <c r="D14">
        <v>20591</v>
      </c>
      <c r="F14">
        <v>13817</v>
      </c>
      <c r="G14">
        <v>195628</v>
      </c>
      <c r="H14">
        <v>68751</v>
      </c>
      <c r="J14">
        <v>126877</v>
      </c>
      <c r="K14">
        <v>10661</v>
      </c>
      <c r="L14">
        <v>2728</v>
      </c>
      <c r="N14">
        <v>7933</v>
      </c>
      <c r="O14">
        <v>8472</v>
      </c>
      <c r="P14">
        <v>4018</v>
      </c>
      <c r="R14">
        <v>4454</v>
      </c>
      <c r="S14">
        <v>2940</v>
      </c>
      <c r="T14">
        <v>1817</v>
      </c>
      <c r="V14">
        <v>1123</v>
      </c>
    </row>
    <row r="15" spans="2:22" x14ac:dyDescent="0.25">
      <c r="B15" t="s">
        <v>26</v>
      </c>
      <c r="C15">
        <v>96564</v>
      </c>
      <c r="D15">
        <v>5982</v>
      </c>
      <c r="E15">
        <v>4613</v>
      </c>
      <c r="F15">
        <v>85969</v>
      </c>
      <c r="G15">
        <v>350656</v>
      </c>
      <c r="H15">
        <v>39214</v>
      </c>
      <c r="I15">
        <v>27663</v>
      </c>
      <c r="J15">
        <v>283779</v>
      </c>
      <c r="K15">
        <v>17410</v>
      </c>
      <c r="L15">
        <v>2221</v>
      </c>
      <c r="M15">
        <v>1843</v>
      </c>
      <c r="N15">
        <v>13346</v>
      </c>
      <c r="O15">
        <v>9341</v>
      </c>
      <c r="P15">
        <v>1380</v>
      </c>
      <c r="Q15">
        <v>1231</v>
      </c>
      <c r="R15">
        <v>6730</v>
      </c>
      <c r="S15">
        <v>969</v>
      </c>
      <c r="T15">
        <v>181</v>
      </c>
      <c r="U15">
        <v>120</v>
      </c>
      <c r="V15">
        <v>668</v>
      </c>
    </row>
    <row r="16" spans="2:22" x14ac:dyDescent="0.25">
      <c r="B16" t="s">
        <v>25</v>
      </c>
      <c r="C16">
        <v>547542</v>
      </c>
      <c r="D16">
        <v>121278</v>
      </c>
      <c r="E16">
        <v>426264</v>
      </c>
      <c r="G16">
        <v>480037</v>
      </c>
      <c r="H16">
        <v>81837</v>
      </c>
      <c r="I16">
        <v>398200</v>
      </c>
      <c r="K16">
        <v>29349</v>
      </c>
      <c r="L16">
        <v>3610</v>
      </c>
      <c r="M16">
        <v>25739</v>
      </c>
      <c r="O16">
        <v>54440</v>
      </c>
      <c r="P16">
        <v>5027</v>
      </c>
      <c r="Q16">
        <v>49413</v>
      </c>
      <c r="S16">
        <v>18460</v>
      </c>
      <c r="T16">
        <v>18184</v>
      </c>
      <c r="U16">
        <v>276</v>
      </c>
    </row>
    <row r="18" spans="2:22" x14ac:dyDescent="0.25">
      <c r="B18" t="s">
        <v>40</v>
      </c>
      <c r="C18">
        <f>SUM(C9:C15)</f>
        <v>257951</v>
      </c>
      <c r="D18">
        <f t="shared" ref="D18:V18" si="1">SUM(D9:D15)</f>
        <v>58692</v>
      </c>
      <c r="E18">
        <f t="shared" si="1"/>
        <v>35946</v>
      </c>
      <c r="F18">
        <f t="shared" si="1"/>
        <v>163313</v>
      </c>
      <c r="G18">
        <f t="shared" si="1"/>
        <v>1491391</v>
      </c>
      <c r="H18">
        <f t="shared" si="1"/>
        <v>355019</v>
      </c>
      <c r="I18">
        <f t="shared" si="1"/>
        <v>220654</v>
      </c>
      <c r="J18">
        <f t="shared" si="1"/>
        <v>915718</v>
      </c>
      <c r="K18">
        <f t="shared" si="1"/>
        <v>72138</v>
      </c>
      <c r="L18">
        <f t="shared" si="1"/>
        <v>15153</v>
      </c>
      <c r="M18">
        <f t="shared" si="1"/>
        <v>9478</v>
      </c>
      <c r="N18">
        <f t="shared" si="1"/>
        <v>47482</v>
      </c>
      <c r="O18">
        <f t="shared" si="1"/>
        <v>52534</v>
      </c>
      <c r="P18">
        <f t="shared" si="1"/>
        <v>16020</v>
      </c>
      <c r="Q18">
        <f t="shared" si="1"/>
        <v>10634</v>
      </c>
      <c r="R18">
        <f t="shared" si="1"/>
        <v>25525</v>
      </c>
      <c r="S18">
        <f t="shared" si="1"/>
        <v>8778</v>
      </c>
      <c r="T18">
        <f t="shared" si="1"/>
        <v>4758</v>
      </c>
      <c r="U18">
        <f t="shared" si="1"/>
        <v>795</v>
      </c>
      <c r="V18">
        <f t="shared" si="1"/>
        <v>3225</v>
      </c>
    </row>
    <row r="19" spans="2:22" x14ac:dyDescent="0.25">
      <c r="B19" t="s">
        <v>41</v>
      </c>
      <c r="C19">
        <f>SUM(C9:C16)</f>
        <v>805493</v>
      </c>
      <c r="D19">
        <f t="shared" ref="D19:V19" si="2">SUM(D9:D16)</f>
        <v>179970</v>
      </c>
      <c r="E19">
        <f t="shared" si="2"/>
        <v>462210</v>
      </c>
      <c r="F19">
        <f t="shared" si="2"/>
        <v>163313</v>
      </c>
      <c r="G19">
        <f t="shared" si="2"/>
        <v>1971428</v>
      </c>
      <c r="H19">
        <f t="shared" si="2"/>
        <v>436856</v>
      </c>
      <c r="I19">
        <f t="shared" si="2"/>
        <v>618854</v>
      </c>
      <c r="J19">
        <f t="shared" si="2"/>
        <v>915718</v>
      </c>
      <c r="K19">
        <f t="shared" si="2"/>
        <v>101487</v>
      </c>
      <c r="L19">
        <f t="shared" si="2"/>
        <v>18763</v>
      </c>
      <c r="M19">
        <f t="shared" si="2"/>
        <v>35217</v>
      </c>
      <c r="N19">
        <f t="shared" si="2"/>
        <v>47482</v>
      </c>
      <c r="O19">
        <f t="shared" si="2"/>
        <v>106974</v>
      </c>
      <c r="P19">
        <f t="shared" si="2"/>
        <v>21047</v>
      </c>
      <c r="Q19">
        <f t="shared" si="2"/>
        <v>60047</v>
      </c>
      <c r="R19">
        <f t="shared" si="2"/>
        <v>25525</v>
      </c>
      <c r="S19">
        <f t="shared" si="2"/>
        <v>27238</v>
      </c>
      <c r="T19">
        <f t="shared" si="2"/>
        <v>22942</v>
      </c>
      <c r="U19">
        <f t="shared" si="2"/>
        <v>1071</v>
      </c>
      <c r="V19">
        <f t="shared" si="2"/>
        <v>3225</v>
      </c>
    </row>
  </sheetData>
  <mergeCells count="3">
    <mergeCell ref="C2:F2"/>
    <mergeCell ref="G2:J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N10" sqref="N10"/>
    </sheetView>
  </sheetViews>
  <sheetFormatPr defaultRowHeight="15" x14ac:dyDescent="0.25"/>
  <sheetData>
    <row r="1" spans="1:3" x14ac:dyDescent="0.25">
      <c r="B1" t="s">
        <v>30</v>
      </c>
      <c r="C1" t="s">
        <v>31</v>
      </c>
    </row>
    <row r="2" spans="1:3" x14ac:dyDescent="0.25">
      <c r="A2" s="6" t="s">
        <v>15</v>
      </c>
      <c r="B2">
        <v>11.73</v>
      </c>
      <c r="C2">
        <v>37.81</v>
      </c>
    </row>
    <row r="3" spans="1:3" x14ac:dyDescent="0.25">
      <c r="A3" s="6" t="s">
        <v>13</v>
      </c>
      <c r="B3">
        <v>13.89</v>
      </c>
      <c r="C3">
        <v>26.85</v>
      </c>
    </row>
    <row r="4" spans="1:3" ht="25.5" x14ac:dyDescent="0.25">
      <c r="A4" s="6" t="s">
        <v>14</v>
      </c>
      <c r="B4">
        <v>7.92</v>
      </c>
      <c r="C4">
        <v>23.89</v>
      </c>
    </row>
    <row r="5" spans="1:3" x14ac:dyDescent="0.25">
      <c r="A5" s="6" t="s">
        <v>16</v>
      </c>
      <c r="B5">
        <v>7.77</v>
      </c>
      <c r="C5">
        <v>21.36</v>
      </c>
    </row>
    <row r="6" spans="1:3" ht="25.5" x14ac:dyDescent="0.25">
      <c r="A6" s="5" t="s">
        <v>12</v>
      </c>
      <c r="B6">
        <v>2.71</v>
      </c>
      <c r="C6">
        <v>17.86</v>
      </c>
    </row>
    <row r="8" spans="1:3" ht="25.5" x14ac:dyDescent="0.25">
      <c r="A8" s="5" t="s">
        <v>12</v>
      </c>
      <c r="B8">
        <v>0.15</v>
      </c>
    </row>
    <row r="9" spans="1:3" ht="25.5" x14ac:dyDescent="0.25">
      <c r="A9" s="6" t="s">
        <v>14</v>
      </c>
      <c r="B9">
        <v>0.25</v>
      </c>
    </row>
    <row r="10" spans="1:3" x14ac:dyDescent="0.25">
      <c r="A10" s="6" t="s">
        <v>16</v>
      </c>
      <c r="B10">
        <v>0.34</v>
      </c>
    </row>
    <row r="11" spans="1:3" x14ac:dyDescent="0.25">
      <c r="A11" s="6" t="s">
        <v>13</v>
      </c>
      <c r="B11">
        <v>0.43</v>
      </c>
    </row>
    <row r="12" spans="1:3" x14ac:dyDescent="0.25">
      <c r="A12" s="6" t="s">
        <v>15</v>
      </c>
      <c r="B12">
        <v>0.47</v>
      </c>
    </row>
    <row r="13" spans="1:3" x14ac:dyDescent="0.25">
      <c r="B13" t="s">
        <v>31</v>
      </c>
      <c r="C13" t="s">
        <v>30</v>
      </c>
    </row>
    <row r="14" spans="1:3" x14ac:dyDescent="0.25">
      <c r="A14" s="6" t="s">
        <v>15</v>
      </c>
      <c r="B14">
        <v>37.81</v>
      </c>
      <c r="C14">
        <v>11.73</v>
      </c>
    </row>
    <row r="15" spans="1:3" x14ac:dyDescent="0.25">
      <c r="A15" s="6" t="s">
        <v>13</v>
      </c>
      <c r="B15">
        <v>26.85</v>
      </c>
      <c r="C15">
        <v>13.89</v>
      </c>
    </row>
    <row r="16" spans="1:3" ht="25.5" x14ac:dyDescent="0.25">
      <c r="A16" s="6" t="s">
        <v>14</v>
      </c>
      <c r="B16">
        <v>23.89</v>
      </c>
      <c r="C16">
        <v>7.92</v>
      </c>
    </row>
    <row r="17" spans="1:3" x14ac:dyDescent="0.25">
      <c r="A17" s="6" t="s">
        <v>16</v>
      </c>
      <c r="B17">
        <v>21.36</v>
      </c>
      <c r="C17">
        <v>7.77</v>
      </c>
    </row>
    <row r="18" spans="1:3" ht="25.5" x14ac:dyDescent="0.25">
      <c r="A18" s="5" t="s">
        <v>12</v>
      </c>
      <c r="B18">
        <v>17.86</v>
      </c>
      <c r="C18">
        <v>2.71</v>
      </c>
    </row>
    <row r="28" spans="1:3" x14ac:dyDescent="0.25">
      <c r="A28" s="28"/>
      <c r="B28" t="s">
        <v>33</v>
      </c>
      <c r="C28" t="s">
        <v>34</v>
      </c>
    </row>
    <row r="29" spans="1:3" x14ac:dyDescent="0.25">
      <c r="A29" s="19" t="s">
        <v>21</v>
      </c>
      <c r="B29">
        <v>8.33</v>
      </c>
      <c r="C29">
        <v>28.6</v>
      </c>
    </row>
    <row r="30" spans="1:3" ht="25.5" x14ac:dyDescent="0.25">
      <c r="A30" s="19" t="s">
        <v>20</v>
      </c>
      <c r="B30">
        <v>8.1</v>
      </c>
      <c r="C30">
        <v>28.26</v>
      </c>
    </row>
    <row r="31" spans="1:3" ht="25.5" x14ac:dyDescent="0.25">
      <c r="A31" s="19" t="s">
        <v>22</v>
      </c>
      <c r="B31">
        <v>7.65</v>
      </c>
      <c r="C31">
        <v>21.94</v>
      </c>
    </row>
    <row r="32" spans="1:3" x14ac:dyDescent="0.25">
      <c r="A32" s="19" t="s">
        <v>23</v>
      </c>
      <c r="B32">
        <v>6.83</v>
      </c>
      <c r="C32">
        <v>24.83</v>
      </c>
    </row>
    <row r="33" spans="1:3" ht="25.5" x14ac:dyDescent="0.25">
      <c r="A33" s="18" t="s">
        <v>19</v>
      </c>
      <c r="B33">
        <v>6.56</v>
      </c>
      <c r="C33">
        <v>19.97</v>
      </c>
    </row>
    <row r="34" spans="1:3" x14ac:dyDescent="0.25">
      <c r="A34" s="19" t="s">
        <v>24</v>
      </c>
      <c r="B34">
        <v>5.74</v>
      </c>
      <c r="C34">
        <v>25.11</v>
      </c>
    </row>
    <row r="35" spans="1:3" ht="25.5" x14ac:dyDescent="0.25">
      <c r="A35" s="19" t="s">
        <v>26</v>
      </c>
      <c r="B35">
        <v>3.37</v>
      </c>
      <c r="C35">
        <v>33.520000000000003</v>
      </c>
    </row>
    <row r="36" spans="1:3" ht="25.5" x14ac:dyDescent="0.25">
      <c r="A36" s="26" t="s">
        <v>25</v>
      </c>
      <c r="B36" s="27">
        <v>1</v>
      </c>
      <c r="C36">
        <v>10.46</v>
      </c>
    </row>
    <row r="39" spans="1:3" x14ac:dyDescent="0.25">
      <c r="A39" s="28"/>
      <c r="B39" t="s">
        <v>31</v>
      </c>
      <c r="C39" t="s">
        <v>30</v>
      </c>
    </row>
    <row r="40" spans="1:3" ht="25.5" x14ac:dyDescent="0.25">
      <c r="A40" s="19" t="s">
        <v>25</v>
      </c>
      <c r="B40">
        <v>10.46</v>
      </c>
      <c r="C40" s="27">
        <v>1</v>
      </c>
    </row>
    <row r="41" spans="1:3" ht="25.5" x14ac:dyDescent="0.25">
      <c r="A41" s="19" t="s">
        <v>26</v>
      </c>
      <c r="B41">
        <v>33.520000000000003</v>
      </c>
      <c r="C41">
        <v>3.37</v>
      </c>
    </row>
    <row r="42" spans="1:3" x14ac:dyDescent="0.25">
      <c r="A42" s="19" t="s">
        <v>24</v>
      </c>
      <c r="B42">
        <v>25.11</v>
      </c>
      <c r="C42">
        <v>5.74</v>
      </c>
    </row>
    <row r="43" spans="1:3" ht="25.5" x14ac:dyDescent="0.25">
      <c r="A43" s="18" t="s">
        <v>19</v>
      </c>
      <c r="B43">
        <v>19.97</v>
      </c>
      <c r="C43">
        <v>6.56</v>
      </c>
    </row>
    <row r="44" spans="1:3" x14ac:dyDescent="0.25">
      <c r="A44" s="19" t="s">
        <v>23</v>
      </c>
      <c r="B44">
        <v>24.83</v>
      </c>
      <c r="C44">
        <v>6.83</v>
      </c>
    </row>
    <row r="45" spans="1:3" ht="25.5" x14ac:dyDescent="0.25">
      <c r="A45" s="19" t="s">
        <v>22</v>
      </c>
      <c r="B45">
        <v>21.94</v>
      </c>
      <c r="C45">
        <v>7.65</v>
      </c>
    </row>
    <row r="46" spans="1:3" ht="25.5" x14ac:dyDescent="0.25">
      <c r="A46" s="19" t="s">
        <v>20</v>
      </c>
      <c r="B46">
        <v>28.26</v>
      </c>
      <c r="C46">
        <v>8.1</v>
      </c>
    </row>
    <row r="47" spans="1:3" x14ac:dyDescent="0.25">
      <c r="A47" s="26" t="s">
        <v>21</v>
      </c>
      <c r="B47">
        <v>28.6</v>
      </c>
      <c r="C47">
        <v>8.33</v>
      </c>
    </row>
    <row r="49" spans="1:2" ht="25.5" x14ac:dyDescent="0.25">
      <c r="A49" s="19" t="s">
        <v>25</v>
      </c>
      <c r="B49">
        <v>0.06</v>
      </c>
    </row>
    <row r="50" spans="1:2" ht="25.5" x14ac:dyDescent="0.25">
      <c r="A50" s="19" t="s">
        <v>26</v>
      </c>
      <c r="B50">
        <v>0.21</v>
      </c>
    </row>
    <row r="51" spans="1:2" x14ac:dyDescent="0.25">
      <c r="A51" s="19" t="s">
        <v>23</v>
      </c>
      <c r="B51">
        <v>0.24</v>
      </c>
    </row>
    <row r="52" spans="1:2" x14ac:dyDescent="0.25">
      <c r="A52" s="19" t="s">
        <v>24</v>
      </c>
      <c r="B52">
        <v>0.24</v>
      </c>
    </row>
    <row r="53" spans="1:2" ht="25.5" x14ac:dyDescent="0.25">
      <c r="A53" s="19" t="s">
        <v>20</v>
      </c>
      <c r="B53">
        <v>0.27</v>
      </c>
    </row>
    <row r="54" spans="1:2" ht="25.5" x14ac:dyDescent="0.25">
      <c r="A54" s="19" t="s">
        <v>22</v>
      </c>
      <c r="B54">
        <v>0.35</v>
      </c>
    </row>
    <row r="55" spans="1:2" ht="25.5" x14ac:dyDescent="0.25">
      <c r="A55" s="18" t="s">
        <v>19</v>
      </c>
      <c r="B55">
        <v>0.43</v>
      </c>
    </row>
    <row r="56" spans="1:2" x14ac:dyDescent="0.25">
      <c r="A56" s="26" t="s">
        <v>21</v>
      </c>
      <c r="B56">
        <v>0.44</v>
      </c>
    </row>
  </sheetData>
  <sortState ref="A1:C6">
    <sortCondition descending="1" ref="C1: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2014-01-10T05:26:18Z</dcterms:created>
  <dcterms:modified xsi:type="dcterms:W3CDTF">2019-08-19T05:41:07Z</dcterms:modified>
</cp:coreProperties>
</file>