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50" windowWidth="10500" windowHeight="609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B22" i="3" l="1"/>
  <c r="B21" i="3"/>
  <c r="A22" i="3"/>
  <c r="A21" i="3"/>
  <c r="B11" i="3" l="1"/>
  <c r="B10" i="3"/>
  <c r="A11" i="3"/>
  <c r="A10" i="3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J14" i="2"/>
  <c r="J16" i="2" s="1"/>
  <c r="D14" i="2"/>
  <c r="D16" i="2" s="1"/>
  <c r="E8" i="2"/>
  <c r="E9" i="2"/>
  <c r="E10" i="2"/>
  <c r="E11" i="2"/>
  <c r="E12" i="2"/>
  <c r="E13" i="2"/>
  <c r="E15" i="2"/>
  <c r="E7" i="2"/>
  <c r="M14" i="2"/>
  <c r="M16" i="2" s="1"/>
  <c r="L14" i="2"/>
  <c r="I14" i="2"/>
  <c r="G14" i="2"/>
  <c r="F14" i="2"/>
  <c r="F16" i="2" s="1"/>
  <c r="C14" i="2"/>
  <c r="N9" i="1"/>
  <c r="N10" i="1"/>
  <c r="N11" i="1"/>
  <c r="N8" i="1"/>
  <c r="K8" i="1"/>
  <c r="K9" i="1"/>
  <c r="K10" i="1"/>
  <c r="K7" i="1"/>
  <c r="H8" i="1"/>
  <c r="H9" i="1"/>
  <c r="H10" i="1"/>
  <c r="H11" i="1"/>
  <c r="H7" i="1"/>
  <c r="E8" i="1"/>
  <c r="E9" i="1"/>
  <c r="E10" i="1"/>
  <c r="E11" i="1"/>
  <c r="E7" i="1"/>
  <c r="M12" i="1"/>
  <c r="L12" i="1"/>
  <c r="J12" i="1"/>
  <c r="I12" i="1"/>
  <c r="G12" i="1"/>
  <c r="F12" i="1"/>
  <c r="D12" i="1"/>
  <c r="C12" i="1"/>
  <c r="K14" i="2" l="1"/>
  <c r="N14" i="2"/>
  <c r="N12" i="1"/>
  <c r="H12" i="1"/>
  <c r="K12" i="1"/>
  <c r="E14" i="2"/>
  <c r="E12" i="1"/>
  <c r="I16" i="2"/>
  <c r="K16" i="2" s="1"/>
  <c r="H14" i="2"/>
  <c r="C16" i="2"/>
  <c r="E16" i="2" s="1"/>
  <c r="G16" i="2"/>
  <c r="H16" i="2" s="1"/>
  <c r="L16" i="2"/>
  <c r="N16" i="2" s="1"/>
</calcChain>
</file>

<file path=xl/sharedStrings.xml><?xml version="1.0" encoding="utf-8"?>
<sst xmlns="http://schemas.openxmlformats.org/spreadsheetml/2006/main" count="67" uniqueCount="31">
  <si>
    <t>Eil.</t>
  </si>
  <si>
    <t>Savivaldybių</t>
  </si>
  <si>
    <t>SVB tinklo bibliotekose</t>
  </si>
  <si>
    <t>VB</t>
  </si>
  <si>
    <t>Miesto fil.</t>
  </si>
  <si>
    <t>Kaimo fil.</t>
  </si>
  <si>
    <t>Nr.</t>
  </si>
  <si>
    <t>viešosios</t>
  </si>
  <si>
    <t>Skirtumas</t>
  </si>
  <si>
    <t>bibliotekos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</si>
  <si>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</si>
  <si>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</si>
  <si>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</si>
  <si>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</si>
  <si>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</si>
  <si>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</si>
  <si>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</si>
  <si>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</si>
  <si>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</si>
  <si>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</si>
  <si>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</si>
  <si>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</si>
  <si>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</si>
  <si>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x</t>
  </si>
  <si>
    <t>Vilniaus r.</t>
  </si>
  <si>
    <t>Vaikai</t>
  </si>
  <si>
    <t>Suaugę</t>
  </si>
  <si>
    <t>Suaugusieji</t>
  </si>
  <si>
    <t xml:space="preserve">Vaikai </t>
  </si>
  <si>
    <t>3.3.1. VILNIAUS APSKRITIES SAVIVALDYBIŲ VIEŠŲJŲ BIBLIOTEKŲ LANKYTOJŲ VAIKŲ SKAIČIUS 2016-2017 M.</t>
  </si>
  <si>
    <t>3.3.1. ALYTAUS APSKRITIES SAVIVALDYBIŲ VIEŠŲJŲ BIBLIOTEKŲ LANKYTOJŲ VAIKŲ SKAIČIUS 2016-2017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</si>
</sst>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 applyBorder="1"/>
    <xf numFmtId="0" fontId="2" fillId="2" borderId="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0" fontId="7" fillId="4" borderId="5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12" fillId="2" borderId="0" xfId="0" applyFont="1" applyFill="1"/>
    <xf numFmtId="0" fontId="7" fillId="4" borderId="2" xfId="0" applyFont="1" applyFill="1" applyBorder="1" applyAlignment="1">
      <alignment horizontal="center"/>
    </xf>
    <xf numFmtId="0" fontId="13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/>
    </xf>
    <xf numFmtId="0" fontId="14" fillId="2" borderId="0" xfId="0" applyFont="1" applyFill="1"/>
    <xf numFmtId="0" fontId="10" fillId="5" borderId="1" xfId="0" applyFont="1" applyFill="1" applyBorder="1" applyAlignment="1">
      <alignment vertical="top" wrapText="1"/>
    </xf>
    <xf numFmtId="0" fontId="14" fillId="2" borderId="0" xfId="0" applyFont="1" applyFill="1" applyBorder="1"/>
    <xf numFmtId="0" fontId="13" fillId="2" borderId="0" xfId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4" borderId="5" xfId="0" applyFont="1" applyFill="1" applyBorder="1" applyAlignment="1">
      <alignment horizontal="right"/>
    </xf>
    <xf numFmtId="0" fontId="10" fillId="5" borderId="8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70961579817051"/>
                  <c:y val="-0.155743566130946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4875153105861769"/>
                  <c:y val="8.20016768737241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(Alytaus!$P$11,Alytaus!$O$11)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(Alytaus!$O$12,Alytaus!$C$12)</c:f>
              <c:numCache>
                <c:formatCode>General</c:formatCode>
                <c:ptCount val="2"/>
                <c:pt idx="0">
                  <c:v>459044</c:v>
                </c:pt>
                <c:pt idx="1">
                  <c:v>270333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rgbClr val="000000"/>
                </a:solidFill>
                <a:effectLst/>
              </a:rPr>
              <a:t>Lankytojų vaikų skaičiaus kaita Alytaus</a:t>
            </a:r>
            <a:r>
              <a:rPr lang="lt-LT" b="1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b="1" baseline="0">
                <a:solidFill>
                  <a:srgbClr val="000000"/>
                </a:solidFill>
                <a:effectLst/>
              </a:rPr>
              <a:t>5</a:t>
            </a:r>
            <a:r>
              <a:rPr lang="lt-LT" b="1" baseline="0">
                <a:solidFill>
                  <a:srgbClr val="000000"/>
                </a:solidFill>
                <a:effectLst/>
              </a:rPr>
              <a:t>-201</a:t>
            </a:r>
            <a:r>
              <a:rPr lang="en-US" b="1" baseline="0">
                <a:solidFill>
                  <a:srgbClr val="000000"/>
                </a:solidFill>
                <a:effectLst/>
              </a:rPr>
              <a:t>7</a:t>
            </a:r>
            <a:r>
              <a:rPr lang="lt-LT" b="1" baseline="0">
                <a:solidFill>
                  <a:srgbClr val="000000"/>
                </a:solidFill>
                <a:effectLst/>
              </a:rPr>
              <a:t> m.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328703703703703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8450522015306E-3"/>
                  <c:y val="0.18478548026266209"/>
                </c:manualLayout>
              </c:layout>
              <c:tx>
                <c:rich>
                  <a:bodyPr/>
                  <a:lstStyle/>
                  <a:p>
                    <a:fld id="{3CD70582-CAF1-4C7D-A1EE-998252FDEA0B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7778450522015891E-3"/>
                  <c:y val="0.24566565993716652"/>
                </c:manualLayout>
              </c:layout>
              <c:tx>
                <c:rich>
                  <a:bodyPr/>
                  <a:lstStyle/>
                  <a:p>
                    <a:fld id="{D2D8FB22-D791-49BD-BE11-C30E91FF72E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(6,1%)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(Alytaus!$I$28,Alytaus!$D$5,Alytaus!$C$5)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(Alytaus!$J$28,Alytaus!$D$12,Alytaus!$C$12)</c:f>
              <c:numCache>
                <c:formatCode>General</c:formatCode>
                <c:ptCount val="3"/>
                <c:pt idx="0">
                  <c:v>274373</c:v>
                </c:pt>
                <c:pt idx="1">
                  <c:v>254715</c:v>
                </c:pt>
                <c:pt idx="2">
                  <c:v>270333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7232"/>
        <c:axId val="391955056"/>
        <c:axId val="0"/>
      </c:bar3DChart>
      <c:catAx>
        <c:axId val="39195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55056"/>
        <c:crosses val="autoZero"/>
        <c:auto val="1"/>
        <c:lblAlgn val="ctr"/>
        <c:lblOffset val="100"/>
        <c:noMultiLvlLbl val="0"/>
      </c:catAx>
      <c:valAx>
        <c:axId val="3919550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bibliotekų lankytojai: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4991287547389909"/>
          <c:w val="0.88333333333333341"/>
          <c:h val="0.64915573053368325"/>
        </c:manualLayout>
      </c:layout>
      <c:pie3D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134175415573051"/>
                  <c:y val="-9.78962525517643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968569553805773"/>
                  <c:y val="2.9038713910761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(Vilniaus!$P$15,Vilniaus!$O$15)</c:f>
              <c:strCache>
                <c:ptCount val="2"/>
                <c:pt idx="0">
                  <c:v>Suaugusieji</c:v>
                </c:pt>
                <c:pt idx="1">
                  <c:v>Vaikai </c:v>
                </c:pt>
              </c:strCache>
            </c:strRef>
          </c:cat>
          <c:val>
            <c:numRef>
              <c:f>(Vilniaus!$O$16,Vilniaus!$C$16)</c:f>
              <c:numCache>
                <c:formatCode>General</c:formatCode>
                <c:ptCount val="2"/>
                <c:pt idx="0">
                  <c:v>1072101</c:v>
                </c:pt>
                <c:pt idx="1">
                  <c:v>538561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7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41E-3"/>
                  <c:y val="0.23660219569702329"/>
                </c:manualLayout>
              </c:layout>
              <c:tx>
                <c:rich>
                  <a:bodyPr/>
                  <a:lstStyle/>
                  <a:p>
                    <a:fld id="{5B92D2FC-A8FC-4290-8749-6E376832577B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(-0,73%)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9349232760214456E-3"/>
                  <c:y val="0.1575055260831123"/>
                </c:manualLayout>
              </c:layout>
              <c:tx>
                <c:rich>
                  <a:bodyPr/>
                  <a:lstStyle/>
                  <a:p>
                    <a:fld id="{F926A786-DD1B-42F2-9E36-E6A5AEC74E2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(Vilniaus!$I$34,Vilniaus!$D$5,Vilniaus!$C$5)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(Vilniaus!$J$34,Vilniaus!$D$16,Vilniaus!$C$16)</c:f>
              <c:numCache>
                <c:formatCode>General</c:formatCode>
                <c:ptCount val="3"/>
                <c:pt idx="0">
                  <c:v>548683</c:v>
                </c:pt>
                <c:pt idx="1">
                  <c:v>544662</c:v>
                </c:pt>
                <c:pt idx="2">
                  <c:v>538561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0160"/>
        <c:axId val="391961040"/>
        <c:axId val="0"/>
      </c:bar3DChart>
      <c:catAx>
        <c:axId val="3919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61040"/>
        <c:crosses val="autoZero"/>
        <c:auto val="1"/>
        <c:lblAlgn val="ctr"/>
        <c:lblOffset val="100"/>
        <c:noMultiLvlLbl val="0"/>
      </c:catAx>
      <c:valAx>
        <c:axId val="391961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 apskrities bibliotekų lankytojai:</a:t>
            </a:r>
          </a:p>
          <a:p>
            <a:pPr>
              <a:defRPr/>
            </a:pPr>
            <a:r>
              <a:rPr lang="lt-LT" b="1">
                <a:solidFill>
                  <a:schemeClr val="tx1"/>
                </a:solidFill>
              </a:rPr>
              <a:t>vaikai ir suaugusieji</a:t>
            </a:r>
          </a:p>
        </c:rich>
      </c:tx>
      <c:layout>
        <c:manualLayout>
          <c:xMode val="edge"/>
          <c:yMode val="edge"/>
          <c:x val="0.2044512248468941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8475328083989501"/>
                  <c:y val="2.8514144065325167E-2"/>
                </c:manualLayout>
              </c:layout>
              <c:tx>
                <c:rich>
                  <a:bodyPr/>
                  <a:lstStyle/>
                  <a:p>
                    <a:fld id="{A2E2E8F6-7F21-4186-BB02-91DF7A65BF6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26289173228346452"/>
                  <c:y val="-0.14996099445902594"/>
                </c:manualLayout>
              </c:layout>
              <c:tx>
                <c:rich>
                  <a:bodyPr/>
                  <a:lstStyle/>
                  <a:p>
                    <a:fld id="{2FC2BCBC-CA4B-4092-9CEA-3E4B84F38CB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0.38</c:v>
                </c:pt>
                <c:pt idx="1">
                  <c:v>0.62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Lankytojų vaikų skaičiaus kaita Alytaus</a:t>
            </a:r>
            <a:r>
              <a:rPr lang="lt-LT" b="1" baseline="0">
                <a:solidFill>
                  <a:schemeClr val="tx1"/>
                </a:solidFill>
              </a:rPr>
              <a:t> apskrities bibliotekose 2012-2014 m.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52777777777777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7777777777778286E-3"/>
                  <c:y val="0.22707127192982457"/>
                </c:manualLayout>
              </c:layout>
              <c:tx>
                <c:rich>
                  <a:bodyPr/>
                  <a:lstStyle/>
                  <a:p>
                    <a:fld id="{FA9DE7B2-2123-4B13-96FF-1481649D5F1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2.777777777777676E-3"/>
                  <c:y val="0.18073830409356725"/>
                </c:manualLayout>
              </c:layout>
              <c:tx>
                <c:rich>
                  <a:bodyPr/>
                  <a:lstStyle/>
                  <a:p>
                    <a:fld id="{BAC1FD24-F400-47C4-8655-E5CF56476D03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301629</c:v>
                </c:pt>
                <c:pt idx="1">
                  <c:v>296832</c:v>
                </c:pt>
                <c:pt idx="2">
                  <c:v>290645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8320"/>
        <c:axId val="391951792"/>
        <c:axId val="0"/>
      </c:bar3DChart>
      <c:catAx>
        <c:axId val="391958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51792"/>
        <c:crosses val="autoZero"/>
        <c:auto val="1"/>
        <c:lblAlgn val="ctr"/>
        <c:lblOffset val="100"/>
        <c:noMultiLvlLbl val="0"/>
      </c:catAx>
      <c:valAx>
        <c:axId val="391951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8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bibliotekų lankytojai: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200694444444444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7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19802996500437445"/>
                  <c:y val="3.7748250218722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37%</a:t>
                    </a:r>
                  </a:p>
                  <a:p>
                    <a:r>
                      <a:rPr lang="en-US"/>
                      <a:t>Vaikai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645129046369204"/>
                  <c:y val="-0.2356678331875182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63%</a:t>
                    </a:r>
                  </a:p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Suaugę</c:v>
                </c:pt>
              </c:strCache>
            </c:strRef>
          </c:cat>
          <c:val>
            <c:numRef>
              <c:f>Lapas1!$B$13:$B$14</c:f>
              <c:numCache>
                <c:formatCode>0.00%</c:formatCode>
                <c:ptCount val="2"/>
                <c:pt idx="0">
                  <c:v>3.7000000000000002E-3</c:v>
                </c:pt>
                <c:pt idx="1">
                  <c:v>6.3E-3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vaikų skaičiaus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16041119860017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16203703703703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0.25025584795321637"/>
                </c:manualLayout>
              </c:layout>
              <c:tx>
                <c:rich>
                  <a:bodyPr/>
                  <a:lstStyle/>
                  <a:p>
                    <a:fld id="{63A86DC3-4607-419E-A8CE-59AD7052BE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1.0185067526415994E-16"/>
                  <c:y val="0.17147916666666674"/>
                </c:manualLayout>
              </c:layout>
              <c:tx>
                <c:rich>
                  <a:bodyPr/>
                  <a:lstStyle/>
                  <a:p>
                    <a:fld id="{4DCE60A6-3EE4-48C3-9E2A-724D336CEA0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634495</c:v>
                </c:pt>
                <c:pt idx="1">
                  <c:v>626382</c:v>
                </c:pt>
                <c:pt idx="2">
                  <c:v>607162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91953424"/>
        <c:axId val="391958864"/>
        <c:axId val="0"/>
      </c:bar3DChart>
      <c:catAx>
        <c:axId val="39195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1958864"/>
        <c:crosses val="autoZero"/>
        <c:auto val="1"/>
        <c:lblAlgn val="ctr"/>
        <c:lblOffset val="100"/>
        <c:noMultiLvlLbl val="0"/>
      </c:catAx>
      <c:valAx>
        <c:axId val="3919588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953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21980</xdr:colOff>
      <xdr:row>12</xdr:row>
      <xdr:rowOff>80596</xdr:rowOff>
    </xdr:from>
    <xdr:to>
      <xdr:col>7</xdr:col>
      <xdr:colOff>359020</xdr:colOff>
      <xdr:row>26</xdr:row>
      <xdr:rowOff>139211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395655</xdr:colOff>
      <xdr:row>12</xdr:row>
      <xdr:rowOff>80596</xdr:rowOff>
    </xdr:from>
    <xdr:to>
      <xdr:col>15</xdr:col>
      <xdr:colOff>124558</xdr:colOff>
      <xdr:row>26</xdr:row>
      <xdr:rowOff>146538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166687</xdr:rowOff>
    </xdr:from>
    <xdr:to>
      <xdr:col>8</xdr:col>
      <xdr:colOff>150813</xdr:colOff>
      <xdr:row>32</xdr:row>
      <xdr:rowOff>23813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214312</xdr:colOff>
      <xdr:row>17</xdr:row>
      <xdr:rowOff>164305</xdr:rowOff>
    </xdr:from>
    <xdr:to>
      <xdr:col>16</xdr:col>
      <xdr:colOff>294949</xdr:colOff>
      <xdr:row>32</xdr:row>
      <xdr:rowOff>21205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0</xdr:row>
      <xdr:rowOff>119062</xdr:rowOff>
    </xdr:from>
    <xdr:to>
      <xdr:col>11</xdr:col>
      <xdr:colOff>262350</xdr:colOff>
      <xdr:row>14</xdr:row>
      <xdr:rowOff>152062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9525</xdr:colOff>
      <xdr:row>0</xdr:row>
      <xdr:rowOff>100012</xdr:rowOff>
    </xdr:from>
    <xdr:to>
      <xdr:col>19</xdr:col>
      <xdr:colOff>62325</xdr:colOff>
      <xdr:row>14</xdr:row>
      <xdr:rowOff>133012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190500</xdr:colOff>
      <xdr:row>16</xdr:row>
      <xdr:rowOff>80962</xdr:rowOff>
    </xdr:from>
    <xdr:to>
      <xdr:col>11</xdr:col>
      <xdr:colOff>243300</xdr:colOff>
      <xdr:row>30</xdr:row>
      <xdr:rowOff>113962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561975</xdr:colOff>
      <xdr:row>16</xdr:row>
      <xdr:rowOff>61912</xdr:rowOff>
    </xdr:from>
    <xdr:to>
      <xdr:col>19</xdr:col>
      <xdr:colOff>5175</xdr:colOff>
      <xdr:row>30</xdr:row>
      <xdr:rowOff>94912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31"/>
  <sheetViews>
    <sheetView topLeftCell="A4" zoomScale="130" zoomScaleNormal="130" workbookViewId="0">
      <selection activeCell="P11" sqref="P11"/>
    </sheetView>
  </sheetViews>
  <sheetFormatPr defaultColWidth="8.85546875" defaultRowHeight="15" x14ac:dyDescent="0.25"/>
  <cols>
    <col min="1" max="1" width="3" style="2" bestFit="1" customWidth="1"/>
    <col min="2" max="2" width="12" style="2" customWidth="1"/>
    <col min="3" max="3" width="8" style="2" customWidth="1"/>
    <col min="4" max="4" width="8.28515625" style="2" customWidth="1"/>
    <col min="5" max="5" width="8.140625" style="2" customWidth="1"/>
    <col min="6" max="6" width="7.7109375" style="2" customWidth="1"/>
    <col min="7" max="7" width="7.42578125" style="2" customWidth="1"/>
    <col min="8" max="8" width="8" style="2" customWidth="1"/>
    <col min="9" max="9" width="7.28515625" style="2" customWidth="1"/>
    <col min="10" max="10" width="7.85546875" style="2" customWidth="1"/>
    <col min="11" max="11" width="8" style="2" customWidth="1"/>
    <col min="12" max="12" width="7.5703125" style="2" customWidth="1"/>
    <col min="13" max="13" width="7.7109375" style="2" customWidth="1"/>
    <col min="14" max="14" width="8.140625" style="2" customWidth="1"/>
    <col min="15" max="16384" width="8.85546875" style="2"/>
  </cols>
  <sheetData>
    <row r="2" spans="1:16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x14ac:dyDescent="0.25">
      <c r="A4" s="19" t="s">
        <v>0</v>
      </c>
      <c r="B4" s="19" t="s">
        <v>1</v>
      </c>
      <c r="C4" s="30" t="s">
        <v>2</v>
      </c>
      <c r="D4" s="30"/>
      <c r="E4" s="30"/>
      <c r="F4" s="30" t="s">
        <v>3</v>
      </c>
      <c r="G4" s="30"/>
      <c r="H4" s="30"/>
      <c r="I4" s="30" t="s">
        <v>4</v>
      </c>
      <c r="J4" s="30"/>
      <c r="K4" s="30"/>
      <c r="L4" s="30" t="s">
        <v>5</v>
      </c>
      <c r="M4" s="30"/>
      <c r="N4" s="30"/>
    </row>
    <row r="5" spans="1:16" x14ac:dyDescent="0.25">
      <c r="A5" s="20" t="s">
        <v>6</v>
      </c>
      <c r="B5" s="20" t="s">
        <v>7</v>
      </c>
      <c r="C5" s="32">
        <v>2017</v>
      </c>
      <c r="D5" s="32">
        <v>2016</v>
      </c>
      <c r="E5" s="32" t="s">
        <v>8</v>
      </c>
      <c r="F5" s="32">
        <v>2017</v>
      </c>
      <c r="G5" s="32">
        <v>2016</v>
      </c>
      <c r="H5" s="32" t="s">
        <v>8</v>
      </c>
      <c r="I5" s="32">
        <v>2017</v>
      </c>
      <c r="J5" s="32">
        <v>2016</v>
      </c>
      <c r="K5" s="32" t="s">
        <v>8</v>
      </c>
      <c r="L5" s="32">
        <v>2017</v>
      </c>
      <c r="M5" s="32">
        <v>2016</v>
      </c>
      <c r="N5" s="32" t="s">
        <v>8</v>
      </c>
    </row>
    <row r="6" spans="1:16" x14ac:dyDescent="0.25">
      <c r="A6" s="21"/>
      <c r="B6" s="20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6" x14ac:dyDescent="0.25">
      <c r="A7" s="22">
        <v>1</v>
      </c>
      <c r="B7" s="23" t="s">
        <v>18</v>
      </c>
      <c r="C7" s="22">
        <v>45236</v>
      </c>
      <c r="D7" s="22">
        <v>38910</v>
      </c>
      <c r="E7" s="22">
        <f>C7:C12-D7:D12</f>
        <v>6326</v>
      </c>
      <c r="F7" s="22">
        <v>37274</v>
      </c>
      <c r="G7" s="22">
        <v>31060</v>
      </c>
      <c r="H7" s="22">
        <f>F7:F12-G7:G12</f>
        <v>6214</v>
      </c>
      <c r="I7" s="22">
        <v>7962</v>
      </c>
      <c r="J7" s="22">
        <v>7850</v>
      </c>
      <c r="K7" s="22">
        <f>I7:I12-J7:J12</f>
        <v>112</v>
      </c>
      <c r="L7" s="22" t="s">
        <v>23</v>
      </c>
      <c r="M7" s="22" t="s">
        <v>23</v>
      </c>
      <c r="N7" s="22" t="s">
        <v>23</v>
      </c>
    </row>
    <row r="8" spans="1:16" x14ac:dyDescent="0.25">
      <c r="A8" s="22">
        <v>2</v>
      </c>
      <c r="B8" s="24" t="s">
        <v>19</v>
      </c>
      <c r="C8" s="22">
        <v>86556</v>
      </c>
      <c r="D8" s="22">
        <v>76487</v>
      </c>
      <c r="E8" s="22">
        <f>C8:C13-D8:D13</f>
        <v>10069</v>
      </c>
      <c r="F8" s="22">
        <v>21302</v>
      </c>
      <c r="G8" s="22">
        <v>20896</v>
      </c>
      <c r="H8" s="22">
        <f>F8:F13-G8:G13</f>
        <v>406</v>
      </c>
      <c r="I8" s="22">
        <v>11195</v>
      </c>
      <c r="J8" s="22">
        <v>9001</v>
      </c>
      <c r="K8" s="22">
        <f>I8:I13-J8:J13</f>
        <v>2194</v>
      </c>
      <c r="L8" s="22">
        <v>54059</v>
      </c>
      <c r="M8" s="22">
        <v>46590</v>
      </c>
      <c r="N8" s="22">
        <f>L8:L12-M8:M12</f>
        <v>7469</v>
      </c>
    </row>
    <row r="9" spans="1:16" x14ac:dyDescent="0.25">
      <c r="A9" s="22">
        <v>3</v>
      </c>
      <c r="B9" s="24" t="s">
        <v>20</v>
      </c>
      <c r="C9" s="22">
        <v>34469</v>
      </c>
      <c r="D9" s="22">
        <v>28828</v>
      </c>
      <c r="E9" s="22">
        <f>C9:C13-D9:D13</f>
        <v>5641</v>
      </c>
      <c r="F9" s="22">
        <v>15464</v>
      </c>
      <c r="G9" s="22">
        <v>14742</v>
      </c>
      <c r="H9" s="22">
        <f>F9:F13-G9:G13</f>
        <v>722</v>
      </c>
      <c r="I9" s="22">
        <v>4990</v>
      </c>
      <c r="J9" s="22">
        <v>1919</v>
      </c>
      <c r="K9" s="22">
        <f>I9:I13-J9:J13</f>
        <v>3071</v>
      </c>
      <c r="L9" s="22">
        <v>14015</v>
      </c>
      <c r="M9" s="22">
        <v>12167</v>
      </c>
      <c r="N9" s="22">
        <f>L9:L13-M9:M13</f>
        <v>1848</v>
      </c>
    </row>
    <row r="10" spans="1:16" x14ac:dyDescent="0.25">
      <c r="A10" s="22">
        <v>4</v>
      </c>
      <c r="B10" s="24" t="s">
        <v>21</v>
      </c>
      <c r="C10" s="22">
        <v>51491</v>
      </c>
      <c r="D10" s="22">
        <v>49152</v>
      </c>
      <c r="E10" s="22">
        <f>C10:C13-D10:D13</f>
        <v>2339</v>
      </c>
      <c r="F10" s="22">
        <v>11742</v>
      </c>
      <c r="G10" s="22">
        <v>10825</v>
      </c>
      <c r="H10" s="22">
        <f>F10:F13-G10:G13</f>
        <v>917</v>
      </c>
      <c r="I10" s="22">
        <v>6448</v>
      </c>
      <c r="J10" s="22">
        <v>6381</v>
      </c>
      <c r="K10" s="22">
        <f>I10:I13-J10:J13</f>
        <v>67</v>
      </c>
      <c r="L10" s="22">
        <v>33301</v>
      </c>
      <c r="M10" s="22">
        <v>31946</v>
      </c>
      <c r="N10" s="22">
        <f>L10:L13-M10:M13</f>
        <v>1355</v>
      </c>
    </row>
    <row r="11" spans="1:16" ht="15.75" thickBot="1" x14ac:dyDescent="0.3">
      <c r="A11" s="22">
        <v>5</v>
      </c>
      <c r="B11" s="24" t="s">
        <v>22</v>
      </c>
      <c r="C11" s="25">
        <v>52581</v>
      </c>
      <c r="D11" s="25">
        <v>61338</v>
      </c>
      <c r="E11" s="25">
        <f>C11:C13-D11:D13</f>
        <v>-8757</v>
      </c>
      <c r="F11" s="22">
        <v>25036</v>
      </c>
      <c r="G11" s="22">
        <v>32098</v>
      </c>
      <c r="H11" s="25">
        <f>F11:F13-G11:G13</f>
        <v>-7062</v>
      </c>
      <c r="I11" s="22" t="s">
        <v>23</v>
      </c>
      <c r="J11" s="22" t="s">
        <v>23</v>
      </c>
      <c r="K11" s="25" t="s">
        <v>23</v>
      </c>
      <c r="L11" s="22">
        <v>27545</v>
      </c>
      <c r="M11" s="22">
        <v>29249</v>
      </c>
      <c r="N11" s="25">
        <f>L11:L13-M11:M13</f>
        <v>-1704</v>
      </c>
      <c r="O11" s="18" t="s">
        <v>25</v>
      </c>
      <c r="P11" s="18" t="s">
        <v>27</v>
      </c>
    </row>
    <row r="12" spans="1:16" ht="15.75" thickBot="1" x14ac:dyDescent="0.3">
      <c r="A12" s="7"/>
      <c r="B12" s="10" t="s">
        <v>17</v>
      </c>
      <c r="C12" s="11">
        <f>SUM(C7:C11)</f>
        <v>270333</v>
      </c>
      <c r="D12" s="11">
        <f>SUM(D7:D11)</f>
        <v>254715</v>
      </c>
      <c r="E12" s="11">
        <f>C12:C13-D12:D13</f>
        <v>15618</v>
      </c>
      <c r="F12" s="11">
        <f>SUM(F7:F11)</f>
        <v>110818</v>
      </c>
      <c r="G12" s="11">
        <f>SUM(G7:G11)</f>
        <v>109621</v>
      </c>
      <c r="H12" s="11">
        <f>F12:F13-G12:G13</f>
        <v>1197</v>
      </c>
      <c r="I12" s="11">
        <f>SUM(I7:I11)</f>
        <v>30595</v>
      </c>
      <c r="J12" s="11">
        <f>SUM(J7:J11)</f>
        <v>25151</v>
      </c>
      <c r="K12" s="11">
        <f>I12:I13-J12:J13</f>
        <v>5444</v>
      </c>
      <c r="L12" s="11">
        <f>SUM(L8:L11)</f>
        <v>128920</v>
      </c>
      <c r="M12" s="11">
        <f>SUM(M8:M11)</f>
        <v>119952</v>
      </c>
      <c r="N12" s="11">
        <f>L12:L13-M12:M13</f>
        <v>8968</v>
      </c>
      <c r="O12" s="18">
        <v>459044</v>
      </c>
    </row>
    <row r="28" spans="8:16" x14ac:dyDescent="0.25">
      <c r="H28" s="26"/>
      <c r="I28" s="18">
        <v>2015</v>
      </c>
      <c r="J28" s="18">
        <v>274373</v>
      </c>
      <c r="K28" s="26"/>
      <c r="L28" s="26"/>
      <c r="M28" s="26"/>
      <c r="N28" s="26"/>
      <c r="O28" s="26"/>
      <c r="P28" s="26"/>
    </row>
    <row r="29" spans="8:16" x14ac:dyDescent="0.25">
      <c r="H29" s="26"/>
      <c r="I29" s="26"/>
      <c r="J29" s="26"/>
      <c r="K29" s="26"/>
      <c r="L29" s="26"/>
      <c r="M29" s="26"/>
      <c r="N29" s="26"/>
      <c r="O29" s="26"/>
      <c r="P29" s="26"/>
    </row>
    <row r="30" spans="8:16" x14ac:dyDescent="0.25">
      <c r="H30" s="26"/>
      <c r="I30" s="26"/>
      <c r="J30" s="26"/>
      <c r="K30" s="26"/>
      <c r="L30" s="26"/>
      <c r="M30" s="26"/>
      <c r="N30" s="26"/>
      <c r="O30" s="26"/>
      <c r="P30" s="26"/>
    </row>
    <row r="31" spans="8:16" x14ac:dyDescent="0.25">
      <c r="H31" s="26"/>
      <c r="I31" s="26"/>
      <c r="J31" s="26"/>
      <c r="K31" s="26"/>
      <c r="L31" s="26"/>
      <c r="M31" s="26"/>
      <c r="N31" s="26"/>
      <c r="O31" s="26"/>
      <c r="P31" s="26"/>
    </row>
  </sheetData>
  <mergeCells count="17">
    <mergeCell ref="M5:M6"/>
    <mergeCell ref="N5:N6"/>
    <mergeCell ref="H5:H6"/>
    <mergeCell ref="I5:I6"/>
    <mergeCell ref="J5:J6"/>
    <mergeCell ref="K5:K6"/>
    <mergeCell ref="L5:L6"/>
    <mergeCell ref="C5:C6"/>
    <mergeCell ref="D5:D6"/>
    <mergeCell ref="E5:E6"/>
    <mergeCell ref="F5:F6"/>
    <mergeCell ref="G5:G6"/>
    <mergeCell ref="C4:E4"/>
    <mergeCell ref="F4:H4"/>
    <mergeCell ref="I4:K4"/>
    <mergeCell ref="L4:N4"/>
    <mergeCell ref="A2:O2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S37"/>
  <sheetViews>
    <sheetView tabSelected="1" zoomScale="120" zoomScaleNormal="120" workbookViewId="0">
      <selection activeCell="C15" sqref="C15:N15"/>
    </sheetView>
  </sheetViews>
  <sheetFormatPr defaultColWidth="8.85546875" defaultRowHeight="15" x14ac:dyDescent="0.25"/>
  <cols>
    <col min="1" max="1" width="4.5703125" style="1" customWidth="1"/>
    <col min="2" max="2" width="11.28515625" style="1" customWidth="1"/>
    <col min="3" max="3" width="8.7109375" style="1" customWidth="1"/>
    <col min="4" max="4" width="7.5703125" style="1" customWidth="1"/>
    <col min="5" max="5" width="7.7109375" style="1" customWidth="1"/>
    <col min="6" max="6" width="7.28515625" style="1" customWidth="1"/>
    <col min="7" max="8" width="7.7109375" style="1" customWidth="1"/>
    <col min="9" max="10" width="7.42578125" style="1" customWidth="1"/>
    <col min="11" max="11" width="7.7109375" style="1" customWidth="1"/>
    <col min="12" max="12" width="8" style="1" customWidth="1"/>
    <col min="13" max="13" width="7.85546875" style="1" customWidth="1"/>
    <col min="14" max="14" width="7.7109375" style="1" customWidth="1"/>
    <col min="15" max="16384" width="8.85546875" style="1"/>
  </cols>
  <sheetData>
    <row r="1" spans="1:19" ht="15.7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9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9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9" x14ac:dyDescent="0.25">
      <c r="A4" s="19" t="s">
        <v>0</v>
      </c>
      <c r="B4" s="19" t="s">
        <v>1</v>
      </c>
      <c r="C4" s="30" t="s">
        <v>2</v>
      </c>
      <c r="D4" s="30"/>
      <c r="E4" s="30"/>
      <c r="F4" s="30" t="s">
        <v>3</v>
      </c>
      <c r="G4" s="30"/>
      <c r="H4" s="30"/>
      <c r="I4" s="30" t="s">
        <v>4</v>
      </c>
      <c r="J4" s="30"/>
      <c r="K4" s="30"/>
      <c r="L4" s="30" t="s">
        <v>5</v>
      </c>
      <c r="M4" s="30"/>
      <c r="N4" s="30"/>
    </row>
    <row r="5" spans="1:19" x14ac:dyDescent="0.25">
      <c r="A5" s="20" t="s">
        <v>6</v>
      </c>
      <c r="B5" s="20" t="s">
        <v>7</v>
      </c>
      <c r="C5" s="32">
        <v>2017</v>
      </c>
      <c r="D5" s="32">
        <v>2016</v>
      </c>
      <c r="E5" s="32" t="s">
        <v>8</v>
      </c>
      <c r="F5" s="32">
        <v>2017</v>
      </c>
      <c r="G5" s="32">
        <v>2016</v>
      </c>
      <c r="H5" s="32" t="s">
        <v>8</v>
      </c>
      <c r="I5" s="32">
        <v>2017</v>
      </c>
      <c r="J5" s="32">
        <v>2016</v>
      </c>
      <c r="K5" s="32" t="s">
        <v>8</v>
      </c>
      <c r="L5" s="32">
        <v>2017</v>
      </c>
      <c r="M5" s="32">
        <v>2016</v>
      </c>
      <c r="N5" s="32" t="s">
        <v>8</v>
      </c>
    </row>
    <row r="6" spans="1:19" x14ac:dyDescent="0.25">
      <c r="A6" s="21"/>
      <c r="B6" s="20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P6" s="4"/>
      <c r="Q6" s="4"/>
    </row>
    <row r="7" spans="1:19" x14ac:dyDescent="0.25">
      <c r="A7" s="22">
        <v>1</v>
      </c>
      <c r="B7" s="23" t="s">
        <v>10</v>
      </c>
      <c r="C7" s="37">
        <v>62616</v>
      </c>
      <c r="D7" s="37">
        <v>62317</v>
      </c>
      <c r="E7" s="22">
        <f>C7:C16-D7:D16</f>
        <v>299</v>
      </c>
      <c r="F7" s="22">
        <v>21268</v>
      </c>
      <c r="G7" s="22">
        <v>24070</v>
      </c>
      <c r="H7" s="22">
        <f>F7:F16-G7:G16</f>
        <v>-2802</v>
      </c>
      <c r="I7" s="22">
        <v>14964</v>
      </c>
      <c r="J7" s="22">
        <v>14944</v>
      </c>
      <c r="K7" s="22">
        <f>I7:I16-J7:J16</f>
        <v>20</v>
      </c>
      <c r="L7" s="22">
        <v>26384</v>
      </c>
      <c r="M7" s="22">
        <v>23303</v>
      </c>
      <c r="N7" s="22">
        <f>L7:L16-M7:M16</f>
        <v>3081</v>
      </c>
      <c r="P7" s="5"/>
      <c r="Q7" s="4"/>
    </row>
    <row r="8" spans="1:19" x14ac:dyDescent="0.25">
      <c r="A8" s="22">
        <v>2</v>
      </c>
      <c r="B8" s="24" t="s">
        <v>11</v>
      </c>
      <c r="C8" s="37">
        <v>42585</v>
      </c>
      <c r="D8" s="37">
        <v>48143</v>
      </c>
      <c r="E8" s="22">
        <f t="shared" ref="E8:E9" si="0">C8:C16-D8:D16</f>
        <v>-5558</v>
      </c>
      <c r="F8" s="22">
        <v>5792</v>
      </c>
      <c r="G8" s="22">
        <v>6553</v>
      </c>
      <c r="H8" s="22">
        <f t="shared" ref="H8:H9" si="1">F8:F16-G8:G16</f>
        <v>-761</v>
      </c>
      <c r="I8" s="22">
        <v>9120</v>
      </c>
      <c r="J8" s="22">
        <v>10615</v>
      </c>
      <c r="K8" s="22">
        <f>I8:I16-J8:J16</f>
        <v>-1495</v>
      </c>
      <c r="L8" s="22">
        <v>27673</v>
      </c>
      <c r="M8" s="22">
        <v>30975</v>
      </c>
      <c r="N8" s="22">
        <f t="shared" ref="N8:N9" si="2">L8:L16-M8:M16</f>
        <v>-3302</v>
      </c>
      <c r="P8" s="5"/>
      <c r="Q8" s="4"/>
    </row>
    <row r="9" spans="1:19" x14ac:dyDescent="0.25">
      <c r="A9" s="22">
        <v>3</v>
      </c>
      <c r="B9" s="24" t="s">
        <v>12</v>
      </c>
      <c r="C9" s="37">
        <v>24929</v>
      </c>
      <c r="D9" s="37">
        <v>29196</v>
      </c>
      <c r="E9" s="22">
        <f t="shared" si="0"/>
        <v>-4267</v>
      </c>
      <c r="F9" s="22">
        <v>10970</v>
      </c>
      <c r="G9" s="22">
        <v>12475</v>
      </c>
      <c r="H9" s="22">
        <f t="shared" si="1"/>
        <v>-1505</v>
      </c>
      <c r="I9" s="22" t="s">
        <v>23</v>
      </c>
      <c r="J9" s="22" t="s">
        <v>23</v>
      </c>
      <c r="K9" s="22" t="s">
        <v>23</v>
      </c>
      <c r="L9" s="22">
        <v>13959</v>
      </c>
      <c r="M9" s="22">
        <v>16721</v>
      </c>
      <c r="N9" s="22">
        <f t="shared" si="2"/>
        <v>-2762</v>
      </c>
      <c r="P9" s="5"/>
      <c r="Q9" s="4"/>
    </row>
    <row r="10" spans="1:19" x14ac:dyDescent="0.25">
      <c r="A10" s="22">
        <v>4</v>
      </c>
      <c r="B10" s="24" t="s">
        <v>13</v>
      </c>
      <c r="C10" s="37">
        <v>41770</v>
      </c>
      <c r="D10" s="37">
        <v>40755</v>
      </c>
      <c r="E10" s="22">
        <f>C10:C17-D10:D17</f>
        <v>1015</v>
      </c>
      <c r="F10" s="22">
        <v>17509</v>
      </c>
      <c r="G10" s="22">
        <v>16893</v>
      </c>
      <c r="H10" s="22">
        <f>F10:F17-G10:G17</f>
        <v>616</v>
      </c>
      <c r="I10" s="22">
        <v>12256</v>
      </c>
      <c r="J10" s="22">
        <v>11854</v>
      </c>
      <c r="K10" s="22">
        <f>I10:I17-J10:J17</f>
        <v>402</v>
      </c>
      <c r="L10" s="22">
        <v>12005</v>
      </c>
      <c r="M10" s="22">
        <v>12008</v>
      </c>
      <c r="N10" s="22">
        <f>L10:L17-M10:M17</f>
        <v>-3</v>
      </c>
      <c r="P10" s="5"/>
      <c r="Q10" s="4"/>
    </row>
    <row r="11" spans="1:19" x14ac:dyDescent="0.25">
      <c r="A11" s="22">
        <v>5</v>
      </c>
      <c r="B11" s="24" t="s">
        <v>14</v>
      </c>
      <c r="C11" s="37">
        <v>71116</v>
      </c>
      <c r="D11" s="37">
        <v>71962</v>
      </c>
      <c r="E11" s="22">
        <f>C11:C17-D11:D17</f>
        <v>-846</v>
      </c>
      <c r="F11" s="22">
        <v>16894</v>
      </c>
      <c r="G11" s="22">
        <v>16245</v>
      </c>
      <c r="H11" s="22">
        <f>F11:F17-G11:G17</f>
        <v>649</v>
      </c>
      <c r="I11" s="22">
        <v>25822</v>
      </c>
      <c r="J11" s="22">
        <v>25856</v>
      </c>
      <c r="K11" s="22">
        <f>I11:I17-J11:J17</f>
        <v>-34</v>
      </c>
      <c r="L11" s="22">
        <v>28400</v>
      </c>
      <c r="M11" s="22">
        <v>29861</v>
      </c>
      <c r="N11" s="22">
        <f>L11:L17-M11:M17</f>
        <v>-1461</v>
      </c>
      <c r="P11" s="5"/>
      <c r="Q11" s="5"/>
    </row>
    <row r="12" spans="1:19" x14ac:dyDescent="0.25">
      <c r="A12" s="22">
        <v>6</v>
      </c>
      <c r="B12" s="24" t="s">
        <v>15</v>
      </c>
      <c r="C12" s="37">
        <v>58998</v>
      </c>
      <c r="D12" s="37">
        <v>55446</v>
      </c>
      <c r="E12" s="22">
        <f>C12:C17-D12:D17</f>
        <v>3552</v>
      </c>
      <c r="F12" s="22">
        <v>11968</v>
      </c>
      <c r="G12" s="22">
        <v>13659</v>
      </c>
      <c r="H12" s="22">
        <f>F12:F17-G12:G17</f>
        <v>-1691</v>
      </c>
      <c r="I12" s="22" t="s">
        <v>23</v>
      </c>
      <c r="J12" s="22" t="s">
        <v>23</v>
      </c>
      <c r="K12" s="22" t="s">
        <v>23</v>
      </c>
      <c r="L12" s="22">
        <v>47030</v>
      </c>
      <c r="M12" s="22">
        <v>41787</v>
      </c>
      <c r="N12" s="22">
        <f>L12:L17-M12:M17</f>
        <v>5243</v>
      </c>
      <c r="P12" s="5"/>
      <c r="Q12" s="5"/>
    </row>
    <row r="13" spans="1:19" x14ac:dyDescent="0.25">
      <c r="A13" s="22">
        <v>7</v>
      </c>
      <c r="B13" s="24" t="s">
        <v>24</v>
      </c>
      <c r="C13" s="22">
        <v>28434</v>
      </c>
      <c r="D13" s="22">
        <v>28270</v>
      </c>
      <c r="E13" s="22">
        <f>C13:C17-D13:D17</f>
        <v>164</v>
      </c>
      <c r="F13" s="22">
        <v>3098</v>
      </c>
      <c r="G13" s="22">
        <v>3024</v>
      </c>
      <c r="H13" s="22">
        <f>F13:F17-G13:G17</f>
        <v>74</v>
      </c>
      <c r="I13" s="22">
        <v>3688</v>
      </c>
      <c r="J13" s="22">
        <v>3596</v>
      </c>
      <c r="K13" s="22">
        <f>I13:I17-J13:J17</f>
        <v>92</v>
      </c>
      <c r="L13" s="22">
        <v>21648</v>
      </c>
      <c r="M13" s="22">
        <v>21650</v>
      </c>
      <c r="N13" s="22">
        <f>L13:L17-M13:M17</f>
        <v>-2</v>
      </c>
      <c r="P13" s="5"/>
      <c r="Q13" s="6"/>
    </row>
    <row r="14" spans="1:19" x14ac:dyDescent="0.25">
      <c r="A14" s="34" t="s">
        <v>17</v>
      </c>
      <c r="B14" s="34"/>
      <c r="C14" s="17">
        <f>SUM(C7:C13)</f>
        <v>330448</v>
      </c>
      <c r="D14" s="17">
        <f>SUM(D7:D13)</f>
        <v>336089</v>
      </c>
      <c r="E14" s="17">
        <f>C14:C17-D14:D17</f>
        <v>-5641</v>
      </c>
      <c r="F14" s="17">
        <f>SUM(F7:F13)</f>
        <v>87499</v>
      </c>
      <c r="G14" s="17">
        <f>SUM(G7:G13)</f>
        <v>92919</v>
      </c>
      <c r="H14" s="17">
        <f>F14:F17-G14:G17</f>
        <v>-5420</v>
      </c>
      <c r="I14" s="17">
        <f>SUM(I7:I13)</f>
        <v>65850</v>
      </c>
      <c r="J14" s="17">
        <f>SUM(J7:J13)</f>
        <v>66865</v>
      </c>
      <c r="K14" s="17">
        <f>I14:I17-J14:J17</f>
        <v>-1015</v>
      </c>
      <c r="L14" s="17">
        <f>SUM(L7:L13)</f>
        <v>177099</v>
      </c>
      <c r="M14" s="17">
        <f>SUM(M7:M13)</f>
        <v>176305</v>
      </c>
      <c r="N14" s="17">
        <f>L14:L17-M14:M17</f>
        <v>794</v>
      </c>
      <c r="O14" s="26"/>
      <c r="P14" s="6"/>
      <c r="Q14" s="28"/>
      <c r="R14" s="26"/>
      <c r="S14" s="26"/>
    </row>
    <row r="15" spans="1:19" ht="15" customHeight="1" thickBot="1" x14ac:dyDescent="0.3">
      <c r="A15" s="25">
        <v>8</v>
      </c>
      <c r="B15" s="27" t="s">
        <v>16</v>
      </c>
      <c r="C15" s="25">
        <v>208113</v>
      </c>
      <c r="D15" s="25">
        <v>208573</v>
      </c>
      <c r="E15" s="25">
        <f>C15:C17-D15:D17</f>
        <v>-460</v>
      </c>
      <c r="F15" s="25">
        <v>0</v>
      </c>
      <c r="G15" s="25">
        <v>0</v>
      </c>
      <c r="H15" s="25">
        <v>0</v>
      </c>
      <c r="I15" s="25">
        <v>208113</v>
      </c>
      <c r="J15" s="25">
        <v>208573</v>
      </c>
      <c r="K15" s="25">
        <f>I15:I17-J15:J17</f>
        <v>-460</v>
      </c>
      <c r="L15" s="25" t="s">
        <v>23</v>
      </c>
      <c r="M15" s="25" t="s">
        <v>23</v>
      </c>
      <c r="N15" s="25" t="s">
        <v>23</v>
      </c>
      <c r="O15" s="18" t="s">
        <v>28</v>
      </c>
      <c r="P15" s="29" t="s">
        <v>27</v>
      </c>
      <c r="Q15" s="28"/>
      <c r="R15" s="26"/>
      <c r="S15" s="26"/>
    </row>
    <row r="16" spans="1:19" ht="15.75" thickBot="1" x14ac:dyDescent="0.3">
      <c r="A16" s="35" t="s">
        <v>17</v>
      </c>
      <c r="B16" s="36"/>
      <c r="C16" s="11">
        <f>SUM(C14:C15)</f>
        <v>538561</v>
      </c>
      <c r="D16" s="11">
        <f>SUM(D14:D15)</f>
        <v>544662</v>
      </c>
      <c r="E16" s="11">
        <f>C16:C17-D16:D17</f>
        <v>-6101</v>
      </c>
      <c r="F16" s="11">
        <f>SUM(F14:F15)</f>
        <v>87499</v>
      </c>
      <c r="G16" s="11">
        <f>SUM(G14:G15)</f>
        <v>92919</v>
      </c>
      <c r="H16" s="12">
        <f>F16:F17-G16:G17</f>
        <v>-5420</v>
      </c>
      <c r="I16" s="11">
        <f>SUM(I14:I15)</f>
        <v>273963</v>
      </c>
      <c r="J16" s="11">
        <f>SUM(J14:J15)</f>
        <v>275438</v>
      </c>
      <c r="K16" s="13">
        <f>I16:I17-J16:J17</f>
        <v>-1475</v>
      </c>
      <c r="L16" s="11">
        <f>SUM(L14:L15)</f>
        <v>177099</v>
      </c>
      <c r="M16" s="11">
        <f>SUM(M14:M15)</f>
        <v>176305</v>
      </c>
      <c r="N16" s="14">
        <f>L16:L17-M16:M17</f>
        <v>794</v>
      </c>
      <c r="O16" s="18">
        <v>1072101</v>
      </c>
      <c r="P16" s="18"/>
      <c r="Q16" s="26"/>
      <c r="R16" s="26"/>
      <c r="S16" s="26"/>
    </row>
    <row r="17" spans="1:14" x14ac:dyDescent="0.25">
      <c r="A17" s="15"/>
      <c r="B17" s="16"/>
      <c r="C17" s="16"/>
      <c r="D17" s="16"/>
      <c r="E17" s="16"/>
      <c r="F17" s="16"/>
      <c r="G17" s="16"/>
      <c r="H17" s="16"/>
      <c r="I17" s="16"/>
      <c r="J17" s="2"/>
      <c r="K17" s="2"/>
      <c r="L17" s="2"/>
      <c r="M17" s="2"/>
      <c r="N17" s="2"/>
    </row>
    <row r="33" spans="9:17" x14ac:dyDescent="0.25">
      <c r="I33" s="26"/>
      <c r="J33" s="26"/>
      <c r="K33" s="26"/>
      <c r="L33" s="26"/>
      <c r="M33" s="26"/>
      <c r="N33" s="26"/>
      <c r="O33" s="26"/>
      <c r="P33" s="26"/>
      <c r="Q33" s="26"/>
    </row>
    <row r="34" spans="9:17" x14ac:dyDescent="0.25">
      <c r="I34" s="18">
        <v>2015</v>
      </c>
      <c r="J34" s="18">
        <v>548683</v>
      </c>
      <c r="K34" s="26"/>
      <c r="L34" s="26"/>
      <c r="M34" s="26"/>
      <c r="N34" s="26"/>
      <c r="O34" s="26"/>
      <c r="P34" s="26"/>
      <c r="Q34" s="26"/>
    </row>
    <row r="35" spans="9:17" x14ac:dyDescent="0.25">
      <c r="I35" s="26"/>
      <c r="J35" s="26"/>
      <c r="K35" s="26"/>
      <c r="L35" s="26"/>
      <c r="M35" s="26"/>
      <c r="N35" s="26"/>
      <c r="O35" s="26"/>
      <c r="P35" s="26"/>
      <c r="Q35" s="26"/>
    </row>
    <row r="36" spans="9:17" x14ac:dyDescent="0.25">
      <c r="I36" s="26"/>
      <c r="J36" s="26"/>
      <c r="K36" s="26"/>
      <c r="L36" s="26"/>
      <c r="M36" s="26"/>
      <c r="N36" s="26"/>
      <c r="O36" s="26"/>
      <c r="P36" s="26"/>
      <c r="Q36" s="26"/>
    </row>
    <row r="37" spans="9:17" x14ac:dyDescent="0.25">
      <c r="I37" s="26"/>
      <c r="J37" s="26"/>
      <c r="K37" s="26"/>
      <c r="L37" s="26"/>
      <c r="M37" s="26"/>
      <c r="N37" s="26"/>
      <c r="O37" s="26"/>
      <c r="P37" s="26"/>
      <c r="Q37" s="26"/>
    </row>
  </sheetData>
  <mergeCells count="19">
    <mergeCell ref="A2:O2"/>
    <mergeCell ref="L4:N4"/>
    <mergeCell ref="N5:N6"/>
    <mergeCell ref="H5:H6"/>
    <mergeCell ref="I5:I6"/>
    <mergeCell ref="J5:J6"/>
    <mergeCell ref="K5:K6"/>
    <mergeCell ref="L5:L6"/>
    <mergeCell ref="M5:M6"/>
    <mergeCell ref="F5:F6"/>
    <mergeCell ref="G5:G6"/>
    <mergeCell ref="C4:E4"/>
    <mergeCell ref="F4:H4"/>
    <mergeCell ref="I4:K4"/>
    <mergeCell ref="A14:B14"/>
    <mergeCell ref="A16:B16"/>
    <mergeCell ref="C5:C6"/>
    <mergeCell ref="D5:D6"/>
    <mergeCell ref="E5:E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L35" sqref="L35"/>
    </sheetView>
  </sheetViews>
  <sheetFormatPr defaultRowHeight="15" x14ac:dyDescent="0.25"/>
  <sheetData>
    <row r="2" spans="1:2" x14ac:dyDescent="0.25">
      <c r="A2" t="s">
        <v>25</v>
      </c>
      <c r="B2" s="8">
        <v>0.38</v>
      </c>
    </row>
    <row r="3" spans="1:2" x14ac:dyDescent="0.25">
      <c r="A3" t="s">
        <v>26</v>
      </c>
      <c r="B3" s="8">
        <v>0.62</v>
      </c>
    </row>
    <row r="6" spans="1:2" x14ac:dyDescent="0.25">
      <c r="A6">
        <v>2012</v>
      </c>
      <c r="B6">
        <v>301629</v>
      </c>
    </row>
    <row r="7" spans="1:2" x14ac:dyDescent="0.25">
      <c r="A7">
        <v>2013</v>
      </c>
      <c r="B7">
        <v>296832</v>
      </c>
    </row>
    <row r="8" spans="1:2" x14ac:dyDescent="0.25">
      <c r="A8">
        <v>2014</v>
      </c>
      <c r="B8">
        <v>290645</v>
      </c>
    </row>
    <row r="10" spans="1:2" x14ac:dyDescent="0.25">
      <c r="A10">
        <f>B8-B7</f>
        <v>-6187</v>
      </c>
      <c r="B10">
        <f>B7-B6</f>
        <v>-4797</v>
      </c>
    </row>
    <row r="11" spans="1:2" x14ac:dyDescent="0.25">
      <c r="A11">
        <f>A10/B8*100</f>
        <v>-2.1287137229265944</v>
      </c>
      <c r="B11">
        <f>B10/B7*100</f>
        <v>-1.6160656532988358</v>
      </c>
    </row>
    <row r="13" spans="1:2" x14ac:dyDescent="0.25">
      <c r="A13" t="s">
        <v>25</v>
      </c>
      <c r="B13" s="9">
        <v>3.7000000000000002E-3</v>
      </c>
    </row>
    <row r="14" spans="1:2" x14ac:dyDescent="0.25">
      <c r="A14" t="s">
        <v>26</v>
      </c>
      <c r="B14" s="9">
        <v>6.3E-3</v>
      </c>
    </row>
    <row r="17" spans="1:2" x14ac:dyDescent="0.25">
      <c r="A17">
        <v>2012</v>
      </c>
      <c r="B17">
        <v>634495</v>
      </c>
    </row>
    <row r="18" spans="1:2" x14ac:dyDescent="0.25">
      <c r="A18">
        <v>2013</v>
      </c>
      <c r="B18">
        <v>626382</v>
      </c>
    </row>
    <row r="19" spans="1:2" x14ac:dyDescent="0.25">
      <c r="A19">
        <v>2014</v>
      </c>
      <c r="B19">
        <v>607162</v>
      </c>
    </row>
    <row r="21" spans="1:2" x14ac:dyDescent="0.25">
      <c r="A21">
        <f>B19-B18</f>
        <v>-19220</v>
      </c>
      <c r="B21">
        <f>B18-B17</f>
        <v>-8113</v>
      </c>
    </row>
    <row r="22" spans="1:2" x14ac:dyDescent="0.25">
      <c r="A22">
        <f>A21/B19*100</f>
        <v>-3.1655472509807927</v>
      </c>
      <c r="B22">
        <f>B21/B18*100</f>
        <v>-1.2952160183402461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Šarūnas Šulcas</cp:lastModifiedBy>
  <cp:lastPrinted>2013-08-21T09:09:05Z</cp:lastPrinted>
  <dcterms:created xsi:type="dcterms:W3CDTF">2012-12-07T15:30:24Z</dcterms:created>
  <dcterms:modified xsi:type="dcterms:W3CDTF">2018-06-12T08:27:51Z</dcterms:modified>
</cp:coreProperties>
</file>