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P7" i="1" l="1"/>
  <c r="P8" i="1" l="1"/>
  <c r="P9" i="1"/>
  <c r="P10" i="1"/>
  <c r="P11" i="1"/>
  <c r="P7" i="2" l="1"/>
  <c r="P8" i="2"/>
  <c r="P9" i="2"/>
  <c r="P10" i="2"/>
  <c r="P11" i="2"/>
  <c r="P12" i="2"/>
  <c r="P13" i="2"/>
  <c r="P15" i="2"/>
  <c r="H14" i="2" l="1"/>
  <c r="G14" i="2"/>
  <c r="J14" i="2"/>
  <c r="F14" i="2"/>
  <c r="H13" i="2"/>
  <c r="H11" i="2"/>
  <c r="H12" i="2"/>
  <c r="A50" i="3" l="1"/>
  <c r="A49" i="3"/>
  <c r="D12" i="1" l="1"/>
  <c r="N7" i="2" l="1"/>
  <c r="N8" i="2" l="1"/>
  <c r="N9" i="2"/>
  <c r="N10" i="2"/>
  <c r="N11" i="2"/>
  <c r="N12" i="2"/>
  <c r="N13" i="2"/>
  <c r="K8" i="2"/>
  <c r="K10" i="2"/>
  <c r="K11" i="2"/>
  <c r="K13" i="2"/>
  <c r="K15" i="2"/>
  <c r="K7" i="2"/>
  <c r="H8" i="2"/>
  <c r="H9" i="2"/>
  <c r="H10" i="2"/>
  <c r="H7" i="2"/>
  <c r="E8" i="2"/>
  <c r="E9" i="2"/>
  <c r="E10" i="2"/>
  <c r="E11" i="2"/>
  <c r="E12" i="2"/>
  <c r="E13" i="2"/>
  <c r="E15" i="2"/>
  <c r="E7" i="2"/>
  <c r="L14" i="2"/>
  <c r="I14" i="2"/>
  <c r="I16" i="2" s="1"/>
  <c r="C14" i="2"/>
  <c r="C16" i="2" s="1"/>
  <c r="N9" i="1"/>
  <c r="N10" i="1"/>
  <c r="N11" i="1"/>
  <c r="N8" i="1"/>
  <c r="K8" i="1"/>
  <c r="K9" i="1"/>
  <c r="K10" i="1"/>
  <c r="K7" i="1"/>
  <c r="H8" i="1"/>
  <c r="H9" i="1"/>
  <c r="H10" i="1"/>
  <c r="H11" i="1"/>
  <c r="H7" i="1"/>
  <c r="E8" i="1"/>
  <c r="E9" i="1"/>
  <c r="E10" i="1"/>
  <c r="E11" i="1"/>
  <c r="E7" i="1"/>
  <c r="L12" i="1"/>
  <c r="I12" i="1"/>
  <c r="F12" i="1"/>
  <c r="C12" i="1"/>
  <c r="F16" i="2" l="1"/>
  <c r="L16" i="2"/>
  <c r="D14" i="2"/>
  <c r="E14" i="2" s="1"/>
  <c r="M14" i="2"/>
  <c r="M16" i="2" s="1"/>
  <c r="G16" i="2"/>
  <c r="E12" i="1"/>
  <c r="M12" i="1"/>
  <c r="N12" i="1" s="1"/>
  <c r="J12" i="1"/>
  <c r="K12" i="1" s="1"/>
  <c r="G12" i="1"/>
  <c r="H12" i="1" s="1"/>
  <c r="N14" i="2" l="1"/>
  <c r="N16" i="2"/>
  <c r="H16" i="2"/>
  <c r="J16" i="2"/>
  <c r="K16" i="2" s="1"/>
  <c r="K14" i="2"/>
  <c r="D16" i="2"/>
  <c r="E16" i="2" s="1"/>
</calcChain>
</file>

<file path=xl/sharedStrings.xml><?xml version="1.0" encoding="utf-8"?>
<sst xmlns="http://schemas.openxmlformats.org/spreadsheetml/2006/main" count="72" uniqueCount="30">
  <si>
    <t>Eil. Nr.</t>
  </si>
  <si>
    <t>Savivaldybių</t>
  </si>
  <si>
    <t>SVB tinklo bibliotekose</t>
  </si>
  <si>
    <t>VB</t>
  </si>
  <si>
    <t>Miesto fil.</t>
  </si>
  <si>
    <t>Kaimo fil.</t>
  </si>
  <si>
    <t xml:space="preserve">viešosios </t>
  </si>
  <si>
    <t>Skirtumas</t>
  </si>
  <si>
    <t>bibliotekos</t>
  </si>
  <si>
    <t>Alytaus m.</t>
  </si>
  <si>
    <t>x</t>
  </si>
  <si>
    <t>Alytaus r.</t>
  </si>
  <si>
    <t>Druskininkai</t>
  </si>
  <si>
    <t>Lazdijai</t>
  </si>
  <si>
    <t>Varėna</t>
  </si>
  <si>
    <t>Iš viso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</si>
  <si>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</si>
  <si>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</si>
  <si>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</si>
  <si>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</si>
  <si>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</si>
  <si>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</si>
  <si>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>Iš viso:</t>
  </si>
  <si>
    <t xml:space="preserve"> Vilniaus m.</t>
  </si>
  <si>
    <t xml:space="preserve"> Vilniaus r.</t>
  </si>
  <si>
    <t>0*</t>
  </si>
  <si>
    <t>Vilniaus m.</t>
  </si>
  <si>
    <r>
      <t>*</t>
    </r>
    <r>
      <rPr>
        <b/>
        <sz val="10"/>
        <color theme="5" tint="-0.499984740745262"/>
        <rFont val="Arial"/>
        <family val="2"/>
        <charset val="186"/>
      </rPr>
      <t>Vilniaus m.</t>
    </r>
    <r>
      <rPr>
        <sz val="10"/>
        <color theme="5" tint="-0.499984740745262"/>
        <rFont val="Arial"/>
        <family val="2"/>
        <charset val="186"/>
      </rPr>
      <t xml:space="preserve"> CB dėl rekonstrukcijos darbų nuo 2007 m. vartotojų neaptarnauja.</t>
    </r>
  </si>
  <si>
    <t>3.3. ALYTAUS APSKRITIES SAVIVALDYBIŲ VIEŠŲJŲ BIBLIOTEKŲ LANKYTOJŲ SKAIČIUS 2014-2015 M.</t>
  </si>
  <si>
    <t>3.3. VILNIAUS APSKRITIES SAVIVALDYBIŲ VIEŠŲJŲ BIBLIOTEKŲ LANKYTOJŲ SKAIČIUS 2014-2015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</si>
</sst>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3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2" borderId="0" xfId="0" applyFont="1" applyFill="1" applyBorder="1"/>
    <xf numFmtId="0" fontId="15" fillId="2" borderId="0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 applyBorder="1" applyAlignment="1">
      <alignment horizontal="center"/>
    </xf>
    <xf numFmtId="2" fontId="17" fillId="2" borderId="0" xfId="0" applyNumberFormat="1" applyFont="1" applyFill="1"/>
    <xf numFmtId="0" fontId="17" fillId="2" borderId="0" xfId="0" applyFont="1" applyFill="1" applyBorder="1"/>
    <xf numFmtId="0" fontId="19" fillId="2" borderId="0" xfId="0" applyFont="1" applyFill="1"/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9" fillId="4" borderId="12" xfId="0" applyFont="1" applyFill="1" applyBorder="1" applyAlignment="1"/>
    <xf numFmtId="0" fontId="12" fillId="3" borderId="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right"/>
    </xf>
    <xf numFmtId="0" fontId="14" fillId="4" borderId="12" xfId="0" applyFont="1" applyFill="1" applyBorder="1" applyAlignment="1">
      <alignment horizontal="right"/>
    </xf>
    <xf numFmtId="2" fontId="18" fillId="2" borderId="0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right"/>
    </xf>
    <xf numFmtId="0" fontId="16" fillId="4" borderId="15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1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EF9F4"/>
      <color rgb="FFFFFF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skaičiaus kaita Alytaus apskrities bibliotekose 2013-2015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22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779E-3"/>
                  <c:y val="0.33333333333333331"/>
                </c:manualLayout>
              </c:layout>
              <c:tx>
                <c:rich>
                  <a:bodyPr/>
                  <a:lstStyle/>
                  <a:p>
                    <a:fld id="{2ED8D8E2-D96B-4723-A743-E4AEC9943395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(+0,7)%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6.4197538352974244E-3"/>
                  <c:y val="0.16666654293996896"/>
                </c:manualLayout>
              </c:layout>
              <c:tx>
                <c:rich>
                  <a:bodyPr/>
                  <a:lstStyle/>
                  <a:p>
                    <a:fld id="{0E09E8B3-AD92-4E1D-8B4D-84B26BBA5977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(-4,9)%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(Alytaus!$B$34,Alytaus!$D$5,Alytaus!$C$5)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(Alytaus!$C$34,Alytaus!$D$12,Alytaus!$C$12)</c:f>
              <c:numCache>
                <c:formatCode>General</c:formatCode>
                <c:ptCount val="3"/>
                <c:pt idx="0">
                  <c:v>763820</c:v>
                </c:pt>
                <c:pt idx="1">
                  <c:v>769520</c:v>
                </c:pt>
                <c:pt idx="2">
                  <c:v>731161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29630944"/>
        <c:axId val="2029629312"/>
        <c:axId val="0"/>
      </c:bar3DChart>
      <c:catAx>
        <c:axId val="202963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629312"/>
        <c:crosses val="autoZero"/>
        <c:auto val="1"/>
        <c:lblAlgn val="ctr"/>
        <c:lblOffset val="100"/>
        <c:noMultiLvlLbl val="0"/>
      </c:catAx>
      <c:valAx>
        <c:axId val="2029629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963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Apsilankym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bibliotekose skai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č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ius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(Alytaus!$P$7,Alytaus!$P$8,Alytaus!$P$9,Alytaus!$P$10,Alytaus!$P$11)</c:f>
              <c:numCache>
                <c:formatCode>0.00</c:formatCode>
                <c:ptCount val="5"/>
                <c:pt idx="0">
                  <c:v>2.4057971014492754</c:v>
                </c:pt>
                <c:pt idx="1">
                  <c:v>8.692398436923984</c:v>
                </c:pt>
                <c:pt idx="2">
                  <c:v>4.5437089926669243</c:v>
                </c:pt>
                <c:pt idx="3">
                  <c:v>5.6390236871186277</c:v>
                </c:pt>
                <c:pt idx="4">
                  <c:v>6.376572594355661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29629856"/>
        <c:axId val="2029624960"/>
        <c:axId val="0"/>
      </c:bar3DChart>
      <c:catAx>
        <c:axId val="20296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624960"/>
        <c:crosses val="autoZero"/>
        <c:auto val="1"/>
        <c:lblAlgn val="ctr"/>
        <c:lblOffset val="100"/>
        <c:noMultiLvlLbl val="0"/>
      </c:catAx>
      <c:valAx>
        <c:axId val="202962496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02962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 rot="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3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5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64000608818711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5925925925925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676E-3"/>
                  <c:y val="0.15277777777777779"/>
                </c:manualLayout>
              </c:layout>
              <c:tx>
                <c:rich>
                  <a:bodyPr/>
                  <a:lstStyle/>
                  <a:p>
                    <a:fld id="{2E32AD27-A264-4B00-8E47-D82CA8808CCC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(-3,7)%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5555555555555558E-3"/>
                  <c:y val="0.14814814814814806"/>
                </c:manualLayout>
              </c:layout>
              <c:tx>
                <c:rich>
                  <a:bodyPr/>
                  <a:lstStyle/>
                  <a:p>
                    <a:fld id="{0D9D2D0E-4F1C-4622-95DF-1F40A7842351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(-0,3)%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(Vilniaus!$B$34,Vilniaus!$D$5,Vilniaus!$C$5)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(Vilniaus!$C$34,Vilniaus!$D$16,Vilniaus!$C$16)</c:f>
              <c:numCache>
                <c:formatCode>General</c:formatCode>
                <c:ptCount val="3"/>
                <c:pt idx="0">
                  <c:v>1683926</c:v>
                </c:pt>
                <c:pt idx="1">
                  <c:v>1620918</c:v>
                </c:pt>
                <c:pt idx="2">
                  <c:v>1615448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44888000"/>
        <c:axId val="2044888544"/>
        <c:axId val="0"/>
      </c:bar3DChart>
      <c:catAx>
        <c:axId val="2044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4888544"/>
        <c:crosses val="autoZero"/>
        <c:auto val="1"/>
        <c:lblAlgn val="ctr"/>
        <c:lblOffset val="100"/>
        <c:noMultiLvlLbl val="0"/>
      </c:catAx>
      <c:valAx>
        <c:axId val="2044888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4488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Apsilankym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bibliotekose skai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č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ius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 Elektrėnai</c:v>
                </c:pt>
                <c:pt idx="1">
                  <c:v> Šalčininkai</c:v>
                </c:pt>
                <c:pt idx="2">
                  <c:v> Širvintos</c:v>
                </c:pt>
                <c:pt idx="3">
                  <c:v> Švenčionys</c:v>
                </c:pt>
                <c:pt idx="4">
                  <c:v> Trakai</c:v>
                </c:pt>
                <c:pt idx="5">
                  <c:v> Ukmergė</c:v>
                </c:pt>
                <c:pt idx="6">
                  <c:v> Vilniaus r.</c:v>
                </c:pt>
                <c:pt idx="7">
                  <c:v> Vilniaus m.</c:v>
                </c:pt>
              </c:strCache>
            </c:strRef>
          </c:cat>
          <c:val>
            <c:numRef>
              <c:f>(Vilniaus!$P$7,Vilniaus!$P$8,Vilniaus!$P$9,Vilniaus!$P$10,Vilniaus!$P$11,Vilniaus!$P$12,Vilniaus!$P$13,Vilniaus!$P$15)</c:f>
              <c:numCache>
                <c:formatCode>0.00</c:formatCode>
                <c:ptCount val="8"/>
                <c:pt idx="0">
                  <c:v>5.8524664790597587</c:v>
                </c:pt>
                <c:pt idx="1">
                  <c:v>3.4553737960556492</c:v>
                </c:pt>
                <c:pt idx="2">
                  <c:v>6.4320700422457602</c:v>
                </c:pt>
                <c:pt idx="3">
                  <c:v>4.1187060150083594</c:v>
                </c:pt>
                <c:pt idx="4">
                  <c:v>4.4505487932529828</c:v>
                </c:pt>
                <c:pt idx="5">
                  <c:v>4.8359923074839513</c:v>
                </c:pt>
                <c:pt idx="6">
                  <c:v>0.65225894164400755</c:v>
                </c:pt>
                <c:pt idx="7">
                  <c:v>1.401176869519706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44890176"/>
        <c:axId val="2044892352"/>
        <c:axId val="0"/>
      </c:bar3DChart>
      <c:catAx>
        <c:axId val="204489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4892352"/>
        <c:crosses val="autoZero"/>
        <c:auto val="1"/>
        <c:lblAlgn val="ctr"/>
        <c:lblOffset val="100"/>
        <c:noMultiLvlLbl val="0"/>
      </c:catAx>
      <c:valAx>
        <c:axId val="20448923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04489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400" b="1">
                <a:solidFill>
                  <a:schemeClr val="tx1"/>
                </a:solidFill>
                <a:latin typeface="+mn-lt"/>
              </a:rPr>
              <a:t>Apsilankym</a:t>
            </a:r>
            <a:r>
              <a:rPr lang="lt-LT" sz="1400" b="1">
                <a:solidFill>
                  <a:schemeClr val="tx1"/>
                </a:solidFill>
                <a:latin typeface="+mn-lt"/>
              </a:rPr>
              <a:t>ų</a:t>
            </a:r>
            <a:r>
              <a:rPr lang="en-US" sz="1400" b="1">
                <a:solidFill>
                  <a:schemeClr val="tx1"/>
                </a:solidFill>
                <a:latin typeface="+mn-lt"/>
              </a:rPr>
              <a:t> bibliotekose skai</a:t>
            </a:r>
            <a:r>
              <a:rPr lang="lt-LT" sz="1400" b="1">
                <a:solidFill>
                  <a:schemeClr val="tx1"/>
                </a:solidFill>
                <a:latin typeface="+mn-lt"/>
              </a:rPr>
              <a:t>č</a:t>
            </a:r>
            <a:r>
              <a:rPr lang="en-US" sz="1400" b="1">
                <a:solidFill>
                  <a:schemeClr val="tx1"/>
                </a:solidFill>
                <a:latin typeface="+mn-lt"/>
              </a:rPr>
              <a:t>ius vienam gyventojui</a:t>
            </a:r>
          </a:p>
        </c:rich>
      </c:tx>
      <c:layout>
        <c:manualLayout>
          <c:xMode val="edge"/>
          <c:yMode val="edge"/>
          <c:x val="0.17184130060292852"/>
          <c:y val="4.703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561154177433246E-2"/>
          <c:y val="0.16091703703703703"/>
          <c:w val="0.9036304909560724"/>
          <c:h val="0.5748077777777778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r.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9.27</c:v>
                </c:pt>
                <c:pt idx="1">
                  <c:v>6.89</c:v>
                </c:pt>
                <c:pt idx="2">
                  <c:v>5.31</c:v>
                </c:pt>
                <c:pt idx="3">
                  <c:v>4.6399999999999997</c:v>
                </c:pt>
                <c:pt idx="4">
                  <c:v>2.5099999999999998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44891808"/>
        <c:axId val="2044892896"/>
        <c:axId val="0"/>
      </c:bar3DChart>
      <c:catAx>
        <c:axId val="204489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4892896"/>
        <c:crosses val="autoZero"/>
        <c:auto val="1"/>
        <c:lblAlgn val="ctr"/>
        <c:lblOffset val="100"/>
        <c:noMultiLvlLbl val="0"/>
      </c:catAx>
      <c:valAx>
        <c:axId val="204489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4489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Lankytojų skaičiaus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7777777777777779"/>
                </c:manualLayout>
              </c:layout>
              <c:tx>
                <c:rich>
                  <a:bodyPr/>
                  <a:lstStyle/>
                  <a:p>
                    <a:fld id="{ED73BD9E-808D-40FC-BD42-98B562DB9E0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7777777777778286E-3"/>
                  <c:y val="0.18151851851851852"/>
                </c:manualLayout>
              </c:layout>
              <c:tx>
                <c:rich>
                  <a:bodyPr/>
                  <a:lstStyle/>
                  <a:p>
                    <a:fld id="{B1E506BB-FDAE-4912-92EE-FA1A91ED673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5555555555555558E-3"/>
                  <c:y val="0.21914814814814806"/>
                </c:manualLayout>
              </c:layout>
              <c:tx>
                <c:rich>
                  <a:bodyPr/>
                  <a:lstStyle/>
                  <a:p>
                    <a:fld id="{5B8154E5-2B85-49F8-9F2B-2CC8EDB2161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Lapas1!$A$9:$A$11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Lapas1!$B$9:$B$11</c:f>
              <c:numCache>
                <c:formatCode>General</c:formatCode>
                <c:ptCount val="3"/>
                <c:pt idx="0">
                  <c:v>778916</c:v>
                </c:pt>
                <c:pt idx="1">
                  <c:v>763820</c:v>
                </c:pt>
                <c:pt idx="2">
                  <c:v>769520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4886912"/>
        <c:axId val="2029126448"/>
        <c:axId val="0"/>
      </c:bar3DChart>
      <c:catAx>
        <c:axId val="20448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126448"/>
        <c:crosses val="autoZero"/>
        <c:auto val="1"/>
        <c:lblAlgn val="ctr"/>
        <c:lblOffset val="100"/>
        <c:noMultiLvlLbl val="0"/>
      </c:catAx>
      <c:valAx>
        <c:axId val="2029126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4488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Apsilankym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bibliotekose skai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č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ius vienam gyventojui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Lapas1!$A$32:$A$39</c:f>
              <c:strCache>
                <c:ptCount val="8"/>
                <c:pt idx="0">
                  <c:v> Širvintos</c:v>
                </c:pt>
                <c:pt idx="1">
                  <c:v> Elektrėnai</c:v>
                </c:pt>
                <c:pt idx="2">
                  <c:v> Ukmergė</c:v>
                </c:pt>
                <c:pt idx="3">
                  <c:v> Trakai</c:v>
                </c:pt>
                <c:pt idx="4">
                  <c:v> Švenčionys</c:v>
                </c:pt>
                <c:pt idx="5">
                  <c:v> Šalčininkai</c:v>
                </c:pt>
                <c:pt idx="6">
                  <c:v>Vilniaus m.</c:v>
                </c:pt>
                <c:pt idx="7">
                  <c:v> Vilniaus r.</c:v>
                </c:pt>
              </c:strCache>
            </c:strRef>
          </c:cat>
          <c:val>
            <c:numRef>
              <c:f>Lapas1!$B$32:$B$39</c:f>
              <c:numCache>
                <c:formatCode>General</c:formatCode>
                <c:ptCount val="8"/>
                <c:pt idx="0">
                  <c:v>6.6</c:v>
                </c:pt>
                <c:pt idx="1">
                  <c:v>5.53</c:v>
                </c:pt>
                <c:pt idx="2">
                  <c:v>4.88</c:v>
                </c:pt>
                <c:pt idx="3">
                  <c:v>4.4400000000000004</c:v>
                </c:pt>
                <c:pt idx="4">
                  <c:v>4.25</c:v>
                </c:pt>
                <c:pt idx="5">
                  <c:v>3.44</c:v>
                </c:pt>
                <c:pt idx="6">
                  <c:v>1.4</c:v>
                </c:pt>
                <c:pt idx="7">
                  <c:v>0.68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29124272"/>
        <c:axId val="2029121552"/>
        <c:axId val="0"/>
      </c:bar3DChart>
      <c:catAx>
        <c:axId val="202912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121552"/>
        <c:crosses val="autoZero"/>
        <c:auto val="1"/>
        <c:lblAlgn val="ctr"/>
        <c:lblOffset val="100"/>
        <c:noMultiLvlLbl val="0"/>
      </c:catAx>
      <c:valAx>
        <c:axId val="2029121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912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skaičiaus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0.216481481481481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8518518518518509"/>
                </c:manualLayout>
              </c:layout>
              <c:tx>
                <c:rich>
                  <a:bodyPr/>
                  <a:lstStyle/>
                  <a:p>
                    <a:fld id="{2E35F762-7971-4E0D-BF79-89E50265F0E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3332E-3"/>
                  <c:y val="0.17174074074074067"/>
                </c:manualLayout>
              </c:layout>
              <c:tx>
                <c:rich>
                  <a:bodyPr/>
                  <a:lstStyle/>
                  <a:p>
                    <a:fld id="{1469EE39-D01A-4A51-A95B-90F9B724110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Lapas1!$A$44:$A$46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Lapas1!$B$44:$B$46</c:f>
              <c:numCache>
                <c:formatCode>General</c:formatCode>
                <c:ptCount val="3"/>
                <c:pt idx="0">
                  <c:v>1716887</c:v>
                </c:pt>
                <c:pt idx="1">
                  <c:v>1683926</c:v>
                </c:pt>
                <c:pt idx="2">
                  <c:v>1620918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29128080"/>
        <c:axId val="2029123728"/>
        <c:axId val="0"/>
      </c:bar3DChart>
      <c:catAx>
        <c:axId val="2029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123728"/>
        <c:crosses val="autoZero"/>
        <c:auto val="1"/>
        <c:lblAlgn val="ctr"/>
        <c:lblOffset val="100"/>
        <c:noMultiLvlLbl val="0"/>
      </c:catAx>
      <c:valAx>
        <c:axId val="2029123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912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13</xdr:row>
      <xdr:rowOff>2197</xdr:rowOff>
    </xdr:from>
    <xdr:to>
      <xdr:col>8</xdr:col>
      <xdr:colOff>92239</xdr:colOff>
      <xdr:row>27</xdr:row>
      <xdr:rowOff>49597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139211</xdr:colOff>
      <xdr:row>13</xdr:row>
      <xdr:rowOff>7326</xdr:rowOff>
    </xdr:from>
    <xdr:to>
      <xdr:col>16</xdr:col>
      <xdr:colOff>114218</xdr:colOff>
      <xdr:row>27</xdr:row>
      <xdr:rowOff>54726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17</xdr:row>
      <xdr:rowOff>5860</xdr:rowOff>
    </xdr:from>
    <xdr:to>
      <xdr:col>8</xdr:col>
      <xdr:colOff>246105</xdr:colOff>
      <xdr:row>31</xdr:row>
      <xdr:rowOff>53260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285749</xdr:colOff>
      <xdr:row>17</xdr:row>
      <xdr:rowOff>7326</xdr:rowOff>
    </xdr:from>
    <xdr:to>
      <xdr:col>16</xdr:col>
      <xdr:colOff>524526</xdr:colOff>
      <xdr:row>31</xdr:row>
      <xdr:rowOff>54726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0</xdr:row>
      <xdr:rowOff>128587</xdr:rowOff>
    </xdr:from>
    <xdr:to>
      <xdr:col>10</xdr:col>
      <xdr:colOff>186149</xdr:colOff>
      <xdr:row>14</xdr:row>
      <xdr:rowOff>161587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123825</xdr:colOff>
      <xdr:row>1</xdr:row>
      <xdr:rowOff>42862</xdr:rowOff>
    </xdr:from>
    <xdr:to>
      <xdr:col>18</xdr:col>
      <xdr:colOff>176625</xdr:colOff>
      <xdr:row>15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447675</xdr:colOff>
      <xdr:row>19</xdr:row>
      <xdr:rowOff>185737</xdr:rowOff>
    </xdr:from>
    <xdr:to>
      <xdr:col>9</xdr:col>
      <xdr:colOff>500475</xdr:colOff>
      <xdr:row>34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533400</xdr:colOff>
      <xdr:row>20</xdr:row>
      <xdr:rowOff>23812</xdr:rowOff>
    </xdr:from>
    <xdr:to>
      <xdr:col>17</xdr:col>
      <xdr:colOff>586200</xdr:colOff>
      <xdr:row>34</xdr:row>
      <xdr:rowOff>56812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35"/>
  <sheetViews>
    <sheetView zoomScale="130" zoomScaleNormal="130" workbookViewId="0">
      <selection activeCell="R9" sqref="R9"/>
    </sheetView>
  </sheetViews>
  <sheetFormatPr defaultColWidth="8.85546875" defaultRowHeight="15" x14ac:dyDescent="0.25"/>
  <cols>
    <col min="1" max="1" width="4" style="2" customWidth="1"/>
    <col min="2" max="2" width="12.42578125" style="2" customWidth="1"/>
    <col min="3" max="4" width="8" style="2" customWidth="1"/>
    <col min="5" max="5" width="7.7109375" style="2" customWidth="1"/>
    <col min="6" max="7" width="8" style="2" customWidth="1"/>
    <col min="8" max="8" width="7.7109375" style="2" customWidth="1"/>
    <col min="9" max="10" width="8" style="2" customWidth="1"/>
    <col min="11" max="11" width="7.7109375" style="2" customWidth="1"/>
    <col min="12" max="13" width="8" style="2" customWidth="1"/>
    <col min="14" max="14" width="7.7109375" style="2" customWidth="1"/>
    <col min="15" max="16384" width="8.855468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2" x14ac:dyDescent="0.2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2" x14ac:dyDescent="0.25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5">
      <c r="A4" s="39" t="s">
        <v>0</v>
      </c>
      <c r="B4" s="15" t="s">
        <v>1</v>
      </c>
      <c r="C4" s="42" t="s">
        <v>2</v>
      </c>
      <c r="D4" s="43"/>
      <c r="E4" s="44"/>
      <c r="F4" s="42" t="s">
        <v>3</v>
      </c>
      <c r="G4" s="43"/>
      <c r="H4" s="44"/>
      <c r="I4" s="42" t="s">
        <v>4</v>
      </c>
      <c r="J4" s="43"/>
      <c r="K4" s="44"/>
      <c r="L4" s="42" t="s">
        <v>5</v>
      </c>
      <c r="M4" s="43"/>
      <c r="N4" s="44"/>
      <c r="O4" s="4"/>
      <c r="P4" s="4"/>
      <c r="Q4" s="4"/>
      <c r="R4" s="4"/>
      <c r="S4" s="5"/>
      <c r="T4" s="5"/>
      <c r="U4" s="5"/>
      <c r="V4" s="5"/>
    </row>
    <row r="5" spans="1:22" x14ac:dyDescent="0.25">
      <c r="A5" s="40"/>
      <c r="B5" s="27" t="s">
        <v>6</v>
      </c>
      <c r="C5" s="35">
        <v>2015</v>
      </c>
      <c r="D5" s="35">
        <v>2014</v>
      </c>
      <c r="E5" s="35" t="s">
        <v>7</v>
      </c>
      <c r="F5" s="35">
        <v>2015</v>
      </c>
      <c r="G5" s="35">
        <v>2014</v>
      </c>
      <c r="H5" s="35" t="s">
        <v>7</v>
      </c>
      <c r="I5" s="35">
        <v>2015</v>
      </c>
      <c r="J5" s="35">
        <v>2014</v>
      </c>
      <c r="K5" s="35" t="s">
        <v>7</v>
      </c>
      <c r="L5" s="35">
        <v>2015</v>
      </c>
      <c r="M5" s="35">
        <v>2014</v>
      </c>
      <c r="N5" s="35" t="s">
        <v>7</v>
      </c>
      <c r="O5" s="37"/>
      <c r="P5" s="37"/>
      <c r="Q5" s="37"/>
      <c r="R5" s="37"/>
      <c r="S5" s="5"/>
      <c r="T5" s="5"/>
      <c r="U5" s="5"/>
      <c r="V5" s="5"/>
    </row>
    <row r="6" spans="1:22" x14ac:dyDescent="0.25">
      <c r="A6" s="41"/>
      <c r="B6" s="28" t="s">
        <v>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5"/>
      <c r="T6" s="5"/>
      <c r="U6" s="5"/>
      <c r="V6" s="5"/>
    </row>
    <row r="7" spans="1:22" x14ac:dyDescent="0.25">
      <c r="A7" s="16">
        <v>1</v>
      </c>
      <c r="B7" s="29" t="s">
        <v>9</v>
      </c>
      <c r="C7" s="30">
        <v>133796</v>
      </c>
      <c r="D7" s="30">
        <v>141563</v>
      </c>
      <c r="E7" s="30">
        <f>C7:C12-D7:D12</f>
        <v>-7767</v>
      </c>
      <c r="F7" s="30">
        <v>91905</v>
      </c>
      <c r="G7" s="30">
        <v>100054</v>
      </c>
      <c r="H7" s="30">
        <f>F7:F12-G7:G12</f>
        <v>-8149</v>
      </c>
      <c r="I7" s="30">
        <v>41891</v>
      </c>
      <c r="J7" s="30">
        <v>41509</v>
      </c>
      <c r="K7" s="30">
        <f>I7:I12-J7:J12</f>
        <v>382</v>
      </c>
      <c r="L7" s="30" t="s">
        <v>10</v>
      </c>
      <c r="M7" s="30" t="s">
        <v>10</v>
      </c>
      <c r="N7" s="30" t="s">
        <v>10</v>
      </c>
      <c r="O7" s="23">
        <v>55614</v>
      </c>
      <c r="P7" s="47">
        <f>C7/O7</f>
        <v>2.4057971014492754</v>
      </c>
      <c r="Q7" s="6"/>
      <c r="R7" s="6"/>
      <c r="S7" s="7"/>
      <c r="T7" s="7"/>
      <c r="U7" s="7"/>
      <c r="V7" s="7"/>
    </row>
    <row r="8" spans="1:22" x14ac:dyDescent="0.25">
      <c r="A8" s="16">
        <v>2</v>
      </c>
      <c r="B8" s="31" t="s">
        <v>11</v>
      </c>
      <c r="C8" s="30">
        <v>235790</v>
      </c>
      <c r="D8" s="30">
        <v>253555</v>
      </c>
      <c r="E8" s="30">
        <f t="shared" ref="E8" si="0">C8:C13-D8:D13</f>
        <v>-17765</v>
      </c>
      <c r="F8" s="30">
        <v>107124</v>
      </c>
      <c r="G8" s="30">
        <v>108426</v>
      </c>
      <c r="H8" s="30">
        <f t="shared" ref="H8" si="1">F8:F13-G8:G13</f>
        <v>-1302</v>
      </c>
      <c r="I8" s="30">
        <v>24321</v>
      </c>
      <c r="J8" s="30">
        <v>27281</v>
      </c>
      <c r="K8" s="30">
        <f t="shared" ref="K8" si="2">I8:I13-J8:J13</f>
        <v>-2960</v>
      </c>
      <c r="L8" s="30">
        <v>104345</v>
      </c>
      <c r="M8" s="30">
        <v>117848</v>
      </c>
      <c r="N8" s="30">
        <f>L8:L12-M8:M12</f>
        <v>-13503</v>
      </c>
      <c r="O8" s="23">
        <v>27126</v>
      </c>
      <c r="P8" s="47">
        <f t="shared" ref="P8:P11" si="3">C8/O8</f>
        <v>8.692398436923984</v>
      </c>
      <c r="Q8" s="6"/>
      <c r="R8" s="6"/>
      <c r="S8" s="7"/>
      <c r="T8" s="7"/>
      <c r="U8" s="7"/>
      <c r="V8" s="7"/>
    </row>
    <row r="9" spans="1:22" x14ac:dyDescent="0.25">
      <c r="A9" s="16">
        <v>3</v>
      </c>
      <c r="B9" s="31" t="s">
        <v>12</v>
      </c>
      <c r="C9" s="30">
        <v>94182</v>
      </c>
      <c r="D9" s="30">
        <v>97180</v>
      </c>
      <c r="E9" s="30">
        <f>C9:C13-D9:D13</f>
        <v>-2998</v>
      </c>
      <c r="F9" s="30">
        <v>52047</v>
      </c>
      <c r="G9" s="30">
        <v>51847</v>
      </c>
      <c r="H9" s="30">
        <f>F9:F13-G9:G13</f>
        <v>200</v>
      </c>
      <c r="I9" s="30">
        <v>7501</v>
      </c>
      <c r="J9" s="30">
        <v>7496</v>
      </c>
      <c r="K9" s="30">
        <f>I9:I13-J9:J13</f>
        <v>5</v>
      </c>
      <c r="L9" s="30">
        <v>34634</v>
      </c>
      <c r="M9" s="30">
        <v>37837</v>
      </c>
      <c r="N9" s="30">
        <f t="shared" ref="N9" si="4">L9:L13-M9:M13</f>
        <v>-3203</v>
      </c>
      <c r="O9" s="23">
        <v>20728</v>
      </c>
      <c r="P9" s="47">
        <f t="shared" si="3"/>
        <v>4.5437089926669243</v>
      </c>
      <c r="Q9" s="6"/>
      <c r="R9" s="6"/>
      <c r="S9" s="7"/>
      <c r="T9" s="7"/>
      <c r="U9" s="7"/>
      <c r="V9" s="7"/>
    </row>
    <row r="10" spans="1:22" x14ac:dyDescent="0.25">
      <c r="A10" s="16">
        <v>4</v>
      </c>
      <c r="B10" s="31" t="s">
        <v>13</v>
      </c>
      <c r="C10" s="30">
        <v>117365</v>
      </c>
      <c r="D10" s="30">
        <v>112319</v>
      </c>
      <c r="E10" s="30">
        <f>C10:C13-D10:D13</f>
        <v>5046</v>
      </c>
      <c r="F10" s="30">
        <v>31304</v>
      </c>
      <c r="G10" s="30">
        <v>30411</v>
      </c>
      <c r="H10" s="30">
        <f>F10:F13-G10:G13</f>
        <v>893</v>
      </c>
      <c r="I10" s="30">
        <v>14339</v>
      </c>
      <c r="J10" s="30">
        <v>14446</v>
      </c>
      <c r="K10" s="30">
        <f>I10:I13-J10:J13</f>
        <v>-107</v>
      </c>
      <c r="L10" s="30">
        <v>71722</v>
      </c>
      <c r="M10" s="30">
        <v>67462</v>
      </c>
      <c r="N10" s="30">
        <f>L10:L13-M10:M13</f>
        <v>4260</v>
      </c>
      <c r="O10" s="23">
        <v>20813</v>
      </c>
      <c r="P10" s="47">
        <f t="shared" si="3"/>
        <v>5.6390236871186277</v>
      </c>
      <c r="Q10" s="6"/>
      <c r="R10" s="6"/>
      <c r="S10" s="7"/>
      <c r="T10" s="7"/>
      <c r="U10" s="7"/>
      <c r="V10" s="7"/>
    </row>
    <row r="11" spans="1:22" ht="15.75" thickBot="1" x14ac:dyDescent="0.3">
      <c r="A11" s="16">
        <v>5</v>
      </c>
      <c r="B11" s="31" t="s">
        <v>14</v>
      </c>
      <c r="C11" s="32">
        <v>150028</v>
      </c>
      <c r="D11" s="32">
        <v>164903</v>
      </c>
      <c r="E11" s="32">
        <f>C11:C13-D11:D13</f>
        <v>-14875</v>
      </c>
      <c r="F11" s="30">
        <v>69309</v>
      </c>
      <c r="G11" s="30">
        <v>73306</v>
      </c>
      <c r="H11" s="32">
        <f>F11:F13-G11:G13</f>
        <v>-3997</v>
      </c>
      <c r="I11" s="30" t="s">
        <v>10</v>
      </c>
      <c r="J11" s="30" t="s">
        <v>10</v>
      </c>
      <c r="K11" s="32" t="s">
        <v>10</v>
      </c>
      <c r="L11" s="30">
        <v>80719</v>
      </c>
      <c r="M11" s="30">
        <v>91597</v>
      </c>
      <c r="N11" s="32">
        <f>L11:L13-M11:M13</f>
        <v>-10878</v>
      </c>
      <c r="O11" s="23">
        <v>23528</v>
      </c>
      <c r="P11" s="47">
        <f t="shared" si="3"/>
        <v>6.376572594355661</v>
      </c>
      <c r="Q11" s="6"/>
      <c r="R11" s="6"/>
      <c r="S11" s="7"/>
      <c r="T11" s="7"/>
      <c r="U11" s="7"/>
      <c r="V11" s="7"/>
    </row>
    <row r="12" spans="1:22" ht="15.75" thickBot="1" x14ac:dyDescent="0.3">
      <c r="A12" s="33" t="s">
        <v>15</v>
      </c>
      <c r="B12" s="34"/>
      <c r="C12" s="17">
        <f>SUM(C7:C11)</f>
        <v>731161</v>
      </c>
      <c r="D12" s="17">
        <f>SUM(D7:D11)</f>
        <v>769520</v>
      </c>
      <c r="E12" s="17">
        <f>C12:C13-D12:D13</f>
        <v>-38359</v>
      </c>
      <c r="F12" s="17">
        <f>SUM(F7:F11)</f>
        <v>351689</v>
      </c>
      <c r="G12" s="17">
        <f>SUM(G7:G11)</f>
        <v>364044</v>
      </c>
      <c r="H12" s="17">
        <f>F12:F13-G12:G13</f>
        <v>-12355</v>
      </c>
      <c r="I12" s="17">
        <f>SUM(I7:I11)</f>
        <v>88052</v>
      </c>
      <c r="J12" s="17">
        <f>SUM(J7:J11)</f>
        <v>90732</v>
      </c>
      <c r="K12" s="17">
        <f>I12:I13-J12:J13</f>
        <v>-2680</v>
      </c>
      <c r="L12" s="17">
        <f>SUM(L8:L11)</f>
        <v>291420</v>
      </c>
      <c r="M12" s="17">
        <f>SUM(M8:M11)</f>
        <v>314744</v>
      </c>
      <c r="N12" s="17">
        <f>L12:L13-M12:M13</f>
        <v>-23324</v>
      </c>
      <c r="O12" s="8"/>
      <c r="P12" s="8"/>
      <c r="Q12" s="8"/>
      <c r="R12" s="8"/>
      <c r="S12" s="9"/>
      <c r="T12" s="9"/>
      <c r="U12" s="9"/>
      <c r="V12" s="9"/>
    </row>
    <row r="13" spans="1:22" x14ac:dyDescent="0.25">
      <c r="A13" s="10"/>
      <c r="B13" s="11"/>
      <c r="C13" s="12"/>
      <c r="D13" s="12"/>
      <c r="E13" s="11"/>
      <c r="F13" s="12"/>
      <c r="G13" s="12"/>
      <c r="H13" s="11"/>
      <c r="I13" s="12"/>
      <c r="J13" s="12"/>
      <c r="K13" s="11"/>
      <c r="L13" s="12"/>
      <c r="M13" s="12"/>
      <c r="N13" s="11"/>
    </row>
    <row r="27" spans="1:16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x14ac:dyDescent="0.2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2:16" x14ac:dyDescent="0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2:16" x14ac:dyDescent="0.25">
      <c r="B34" s="22">
        <v>2013</v>
      </c>
      <c r="C34" s="22">
        <v>763820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2:16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</sheetData>
  <sortState ref="B32:C35">
    <sortCondition descending="1" ref="C31"/>
  </sortState>
  <mergeCells count="23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Q5:Q6"/>
    <mergeCell ref="R5:R6"/>
    <mergeCell ref="G5:G6"/>
    <mergeCell ref="H5:H6"/>
    <mergeCell ref="I5:I6"/>
    <mergeCell ref="J5:J6"/>
    <mergeCell ref="K5:K6"/>
    <mergeCell ref="L5:L6"/>
    <mergeCell ref="A12:B12"/>
    <mergeCell ref="M5:M6"/>
    <mergeCell ref="N5:N6"/>
    <mergeCell ref="O5:O6"/>
    <mergeCell ref="P5:P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34"/>
  <sheetViews>
    <sheetView tabSelected="1" zoomScale="130" zoomScaleNormal="130" workbookViewId="0">
      <selection activeCell="Q9" sqref="Q9"/>
    </sheetView>
  </sheetViews>
  <sheetFormatPr defaultColWidth="8.85546875" defaultRowHeight="15" x14ac:dyDescent="0.25"/>
  <cols>
    <col min="1" max="1" width="4.140625" style="2" customWidth="1"/>
    <col min="2" max="2" width="11" style="2" bestFit="1" customWidth="1"/>
    <col min="3" max="3" width="8.85546875" style="2" customWidth="1"/>
    <col min="4" max="4" width="8" style="2" customWidth="1"/>
    <col min="5" max="5" width="7.7109375" style="2" customWidth="1"/>
    <col min="6" max="7" width="7" style="2" customWidth="1"/>
    <col min="8" max="8" width="7.7109375" style="2" customWidth="1"/>
    <col min="9" max="10" width="7" style="2" customWidth="1"/>
    <col min="11" max="11" width="7.7109375" style="2" customWidth="1"/>
    <col min="12" max="13" width="7" style="2" customWidth="1"/>
    <col min="14" max="14" width="7.7109375" style="2" customWidth="1"/>
    <col min="15" max="16384" width="8.8554687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2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x14ac:dyDescent="0.25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x14ac:dyDescent="0.25">
      <c r="A4" s="39" t="s">
        <v>0</v>
      </c>
      <c r="B4" s="15" t="s">
        <v>1</v>
      </c>
      <c r="C4" s="42" t="s">
        <v>2</v>
      </c>
      <c r="D4" s="43"/>
      <c r="E4" s="44"/>
      <c r="F4" s="42" t="s">
        <v>3</v>
      </c>
      <c r="G4" s="43"/>
      <c r="H4" s="44"/>
      <c r="I4" s="42" t="s">
        <v>4</v>
      </c>
      <c r="J4" s="43"/>
      <c r="K4" s="44"/>
      <c r="L4" s="42" t="s">
        <v>5</v>
      </c>
      <c r="M4" s="43"/>
      <c r="N4" s="44"/>
    </row>
    <row r="5" spans="1:16" x14ac:dyDescent="0.25">
      <c r="A5" s="40"/>
      <c r="B5" s="27" t="s">
        <v>6</v>
      </c>
      <c r="C5" s="35">
        <v>2015</v>
      </c>
      <c r="D5" s="35">
        <v>2014</v>
      </c>
      <c r="E5" s="35" t="s">
        <v>7</v>
      </c>
      <c r="F5" s="35">
        <v>2015</v>
      </c>
      <c r="G5" s="35">
        <v>2014</v>
      </c>
      <c r="H5" s="35" t="s">
        <v>7</v>
      </c>
      <c r="I5" s="35">
        <v>2015</v>
      </c>
      <c r="J5" s="35">
        <v>2014</v>
      </c>
      <c r="K5" s="35" t="s">
        <v>7</v>
      </c>
      <c r="L5" s="35">
        <v>2015</v>
      </c>
      <c r="M5" s="35">
        <v>2014</v>
      </c>
      <c r="N5" s="35" t="s">
        <v>7</v>
      </c>
    </row>
    <row r="6" spans="1:16" x14ac:dyDescent="0.25">
      <c r="A6" s="41"/>
      <c r="B6" s="28" t="s">
        <v>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6" x14ac:dyDescent="0.25">
      <c r="A7" s="16">
        <v>1</v>
      </c>
      <c r="B7" s="29" t="s">
        <v>16</v>
      </c>
      <c r="C7" s="30">
        <v>141419</v>
      </c>
      <c r="D7" s="30">
        <v>133900</v>
      </c>
      <c r="E7" s="30">
        <f>C7:C16-D7:D16</f>
        <v>7519</v>
      </c>
      <c r="F7" s="30">
        <v>55748</v>
      </c>
      <c r="G7" s="30">
        <v>48716</v>
      </c>
      <c r="H7" s="30">
        <f>F7:F16-G7:G16</f>
        <v>7032</v>
      </c>
      <c r="I7" s="30">
        <v>33104</v>
      </c>
      <c r="J7" s="30">
        <v>32048</v>
      </c>
      <c r="K7" s="30">
        <f>I7:I16-J7:J16</f>
        <v>1056</v>
      </c>
      <c r="L7" s="30">
        <v>52567</v>
      </c>
      <c r="M7" s="30">
        <v>53136</v>
      </c>
      <c r="N7" s="30">
        <f>L7:L16-M7:M16</f>
        <v>-569</v>
      </c>
      <c r="O7" s="23">
        <v>24164</v>
      </c>
      <c r="P7" s="24">
        <f t="shared" ref="P7:P13" si="0">C7/O7</f>
        <v>5.8524664790597587</v>
      </c>
    </row>
    <row r="8" spans="1:16" x14ac:dyDescent="0.25">
      <c r="A8" s="16">
        <v>2</v>
      </c>
      <c r="B8" s="31" t="s">
        <v>17</v>
      </c>
      <c r="C8" s="30">
        <v>113008</v>
      </c>
      <c r="D8" s="30">
        <v>114208</v>
      </c>
      <c r="E8" s="30">
        <f>C8:C16-D8:D16</f>
        <v>-1200</v>
      </c>
      <c r="F8" s="30">
        <v>26826</v>
      </c>
      <c r="G8" s="30">
        <v>25723</v>
      </c>
      <c r="H8" s="30">
        <f>F8:F16-G8:G16</f>
        <v>1103</v>
      </c>
      <c r="I8" s="30">
        <v>26094</v>
      </c>
      <c r="J8" s="30">
        <v>25701</v>
      </c>
      <c r="K8" s="30">
        <f>I8:I16-J8:J16</f>
        <v>393</v>
      </c>
      <c r="L8" s="30">
        <v>60088</v>
      </c>
      <c r="M8" s="30">
        <v>62784</v>
      </c>
      <c r="N8" s="30">
        <f>L8:L16-M8:M16</f>
        <v>-2696</v>
      </c>
      <c r="O8" s="23">
        <v>32705</v>
      </c>
      <c r="P8" s="24">
        <f t="shared" si="0"/>
        <v>3.4553737960556492</v>
      </c>
    </row>
    <row r="9" spans="1:16" x14ac:dyDescent="0.25">
      <c r="A9" s="16">
        <v>3</v>
      </c>
      <c r="B9" s="31" t="s">
        <v>18</v>
      </c>
      <c r="C9" s="30">
        <v>105055</v>
      </c>
      <c r="D9" s="30">
        <v>109507</v>
      </c>
      <c r="E9" s="30">
        <f>C9:C17-D9:D17</f>
        <v>-4452</v>
      </c>
      <c r="F9" s="30">
        <v>34112</v>
      </c>
      <c r="G9" s="30">
        <v>32781</v>
      </c>
      <c r="H9" s="30">
        <f>F9:F17-G9:G17</f>
        <v>1331</v>
      </c>
      <c r="I9" s="30" t="s">
        <v>10</v>
      </c>
      <c r="J9" s="30" t="s">
        <v>10</v>
      </c>
      <c r="K9" s="30" t="s">
        <v>10</v>
      </c>
      <c r="L9" s="30">
        <v>70943</v>
      </c>
      <c r="M9" s="30">
        <v>76726</v>
      </c>
      <c r="N9" s="30">
        <f>L9:L17-M9:M17</f>
        <v>-5783</v>
      </c>
      <c r="O9" s="23">
        <v>16333</v>
      </c>
      <c r="P9" s="24">
        <f t="shared" si="0"/>
        <v>6.4320700422457602</v>
      </c>
    </row>
    <row r="10" spans="1:16" x14ac:dyDescent="0.25">
      <c r="A10" s="16">
        <v>4</v>
      </c>
      <c r="B10" s="31" t="s">
        <v>19</v>
      </c>
      <c r="C10" s="30">
        <v>105929</v>
      </c>
      <c r="D10" s="30">
        <v>111662</v>
      </c>
      <c r="E10" s="30">
        <f>C10:C17-D10:D17</f>
        <v>-5733</v>
      </c>
      <c r="F10" s="30">
        <v>33711</v>
      </c>
      <c r="G10" s="30">
        <v>29709</v>
      </c>
      <c r="H10" s="30">
        <f>F10:F17-G10:G17</f>
        <v>4002</v>
      </c>
      <c r="I10" s="30">
        <v>36884</v>
      </c>
      <c r="J10" s="30">
        <v>42834</v>
      </c>
      <c r="K10" s="30">
        <f>I10:I17-J10:J17</f>
        <v>-5950</v>
      </c>
      <c r="L10" s="30">
        <v>35334</v>
      </c>
      <c r="M10" s="30">
        <v>39119</v>
      </c>
      <c r="N10" s="30">
        <f>L10:L17-M10:M17</f>
        <v>-3785</v>
      </c>
      <c r="O10" s="23">
        <v>25719</v>
      </c>
      <c r="P10" s="24">
        <f t="shared" si="0"/>
        <v>4.1187060150083594</v>
      </c>
    </row>
    <row r="11" spans="1:16" x14ac:dyDescent="0.25">
      <c r="A11" s="16">
        <v>5</v>
      </c>
      <c r="B11" s="31" t="s">
        <v>20</v>
      </c>
      <c r="C11" s="30">
        <v>148813</v>
      </c>
      <c r="D11" s="30">
        <v>148930</v>
      </c>
      <c r="E11" s="30">
        <f>C11:C17-D11:D17</f>
        <v>-117</v>
      </c>
      <c r="F11" s="30">
        <v>42647</v>
      </c>
      <c r="G11" s="30">
        <v>42574</v>
      </c>
      <c r="H11" s="30">
        <f>F11:F17-G11:G17</f>
        <v>73</v>
      </c>
      <c r="I11" s="30">
        <v>48314</v>
      </c>
      <c r="J11" s="30">
        <v>47393</v>
      </c>
      <c r="K11" s="30">
        <f>I11:I17-J11:J17</f>
        <v>921</v>
      </c>
      <c r="L11" s="30">
        <v>57852</v>
      </c>
      <c r="M11" s="30">
        <v>58963</v>
      </c>
      <c r="N11" s="30">
        <f>L11:L17-M11:M17</f>
        <v>-1111</v>
      </c>
      <c r="O11" s="23">
        <v>33437</v>
      </c>
      <c r="P11" s="24">
        <f t="shared" si="0"/>
        <v>4.4505487932529828</v>
      </c>
    </row>
    <row r="12" spans="1:16" x14ac:dyDescent="0.25">
      <c r="A12" s="16">
        <v>6</v>
      </c>
      <c r="B12" s="31" t="s">
        <v>21</v>
      </c>
      <c r="C12" s="30">
        <v>178540</v>
      </c>
      <c r="D12" s="30">
        <v>183396</v>
      </c>
      <c r="E12" s="30">
        <f>C12:C17-D12:D17</f>
        <v>-4856</v>
      </c>
      <c r="F12" s="30">
        <v>71426</v>
      </c>
      <c r="G12" s="30">
        <v>68865</v>
      </c>
      <c r="H12" s="30">
        <f>F12:F17-G12:G17</f>
        <v>2561</v>
      </c>
      <c r="I12" s="30" t="s">
        <v>10</v>
      </c>
      <c r="J12" s="30" t="s">
        <v>10</v>
      </c>
      <c r="K12" s="30" t="s">
        <v>10</v>
      </c>
      <c r="L12" s="30">
        <v>107114</v>
      </c>
      <c r="M12" s="30">
        <v>114504</v>
      </c>
      <c r="N12" s="30">
        <f>L12:L17-M12:M17</f>
        <v>-7390</v>
      </c>
      <c r="O12" s="23">
        <v>36919</v>
      </c>
      <c r="P12" s="24">
        <f t="shared" si="0"/>
        <v>4.8359923074839513</v>
      </c>
    </row>
    <row r="13" spans="1:16" x14ac:dyDescent="0.25">
      <c r="A13" s="16">
        <v>7</v>
      </c>
      <c r="B13" s="31" t="s">
        <v>24</v>
      </c>
      <c r="C13" s="30">
        <v>62369</v>
      </c>
      <c r="D13" s="30">
        <v>64406</v>
      </c>
      <c r="E13" s="30">
        <f>C13:C17-D13:D17</f>
        <v>-2037</v>
      </c>
      <c r="F13" s="30">
        <v>8684</v>
      </c>
      <c r="G13" s="30">
        <v>7993</v>
      </c>
      <c r="H13" s="30">
        <f>F13:F17-G13:G17</f>
        <v>691</v>
      </c>
      <c r="I13" s="30">
        <v>13508</v>
      </c>
      <c r="J13" s="30">
        <v>12026</v>
      </c>
      <c r="K13" s="30">
        <f>I13:I17-J13:J17</f>
        <v>1482</v>
      </c>
      <c r="L13" s="30">
        <v>40177</v>
      </c>
      <c r="M13" s="30">
        <v>44387</v>
      </c>
      <c r="N13" s="30">
        <f>L13:L17-M13:M17</f>
        <v>-4210</v>
      </c>
      <c r="O13" s="23">
        <v>95620</v>
      </c>
      <c r="P13" s="24">
        <f t="shared" si="0"/>
        <v>0.65225894164400755</v>
      </c>
    </row>
    <row r="14" spans="1:16" x14ac:dyDescent="0.25">
      <c r="A14" s="51" t="s">
        <v>22</v>
      </c>
      <c r="B14" s="52"/>
      <c r="C14" s="20">
        <f>SUM(C7:C13)</f>
        <v>855133</v>
      </c>
      <c r="D14" s="20">
        <f>SUM(D7:D13)</f>
        <v>866009</v>
      </c>
      <c r="E14" s="20">
        <f>C14:C17-D14:D17</f>
        <v>-10876</v>
      </c>
      <c r="F14" s="21">
        <f>SUM(F7:F13)</f>
        <v>273154</v>
      </c>
      <c r="G14" s="21">
        <f>SUM(G7:G13)</f>
        <v>256361</v>
      </c>
      <c r="H14" s="20">
        <f>SUM(H7:H13)</f>
        <v>16793</v>
      </c>
      <c r="I14" s="20">
        <f>SUM(I7:I13)</f>
        <v>157904</v>
      </c>
      <c r="J14" s="20">
        <f>SUM(J7:J13)</f>
        <v>160002</v>
      </c>
      <c r="K14" s="20">
        <f>I14:I17-J14:J17</f>
        <v>-2098</v>
      </c>
      <c r="L14" s="21">
        <f>SUM(L7:L13)</f>
        <v>424075</v>
      </c>
      <c r="M14" s="21">
        <f>SUM(M7:M13)</f>
        <v>449619</v>
      </c>
      <c r="N14" s="20">
        <f>L14:L17-M14:M17</f>
        <v>-25544</v>
      </c>
      <c r="O14" s="25"/>
      <c r="P14" s="22"/>
    </row>
    <row r="15" spans="1:16" ht="15.75" thickBot="1" x14ac:dyDescent="0.3">
      <c r="A15" s="48">
        <v>8</v>
      </c>
      <c r="B15" s="49" t="s">
        <v>23</v>
      </c>
      <c r="C15" s="32">
        <v>760315</v>
      </c>
      <c r="D15" s="32">
        <v>754909</v>
      </c>
      <c r="E15" s="32">
        <f>C15:C17-D15:D17</f>
        <v>5406</v>
      </c>
      <c r="F15" s="32">
        <v>60835</v>
      </c>
      <c r="G15" s="32" t="s">
        <v>25</v>
      </c>
      <c r="H15" s="32">
        <v>60835</v>
      </c>
      <c r="I15" s="32">
        <v>699480</v>
      </c>
      <c r="J15" s="32">
        <v>754909</v>
      </c>
      <c r="K15" s="32">
        <f>I15:I17-J15:J17</f>
        <v>-55429</v>
      </c>
      <c r="L15" s="32" t="s">
        <v>10</v>
      </c>
      <c r="M15" s="32" t="s">
        <v>10</v>
      </c>
      <c r="N15" s="50" t="s">
        <v>10</v>
      </c>
      <c r="O15" s="23">
        <v>542626</v>
      </c>
      <c r="P15" s="24">
        <f>C15/O15</f>
        <v>1.401176869519706</v>
      </c>
    </row>
    <row r="16" spans="1:16" ht="15.75" thickBot="1" x14ac:dyDescent="0.3">
      <c r="A16" s="45" t="s">
        <v>22</v>
      </c>
      <c r="B16" s="46"/>
      <c r="C16" s="17">
        <f>SUM(C14:C15)</f>
        <v>1615448</v>
      </c>
      <c r="D16" s="17">
        <f>SUM(D14:D15)</f>
        <v>1620918</v>
      </c>
      <c r="E16" s="17">
        <f>C16:C17-D16:D17</f>
        <v>-5470</v>
      </c>
      <c r="F16" s="17">
        <f>SUM(F14:F15)</f>
        <v>333989</v>
      </c>
      <c r="G16" s="17">
        <f>G14</f>
        <v>256361</v>
      </c>
      <c r="H16" s="17">
        <f>F16:F17-G16:G17</f>
        <v>77628</v>
      </c>
      <c r="I16" s="17">
        <f>SUM(I14:I15)</f>
        <v>857384</v>
      </c>
      <c r="J16" s="17">
        <f>SUM(J14:J15)</f>
        <v>914911</v>
      </c>
      <c r="K16" s="17">
        <f>I16:I17-J16:J17</f>
        <v>-57527</v>
      </c>
      <c r="L16" s="17">
        <f>SUM(L14:L15)</f>
        <v>424075</v>
      </c>
      <c r="M16" s="17">
        <f>M14</f>
        <v>449619</v>
      </c>
      <c r="N16" s="17">
        <f>L16:L17-M16:M17</f>
        <v>-25544</v>
      </c>
    </row>
    <row r="17" spans="1:14" x14ac:dyDescent="0.25">
      <c r="A17" s="18" t="s">
        <v>27</v>
      </c>
      <c r="B17" s="18"/>
      <c r="C17" s="19"/>
      <c r="D17" s="19"/>
      <c r="E17" s="19"/>
      <c r="F17" s="19"/>
      <c r="G17" s="19"/>
      <c r="H17" s="19"/>
      <c r="I17" s="19"/>
      <c r="J17" s="10"/>
      <c r="K17" s="10"/>
      <c r="L17" s="10"/>
      <c r="M17" s="10"/>
      <c r="N17" s="10"/>
    </row>
    <row r="34" spans="2:3" x14ac:dyDescent="0.25">
      <c r="B34" s="22">
        <v>2013</v>
      </c>
      <c r="C34" s="22">
        <v>1683926</v>
      </c>
    </row>
  </sheetData>
  <mergeCells count="20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J5:J6"/>
    <mergeCell ref="K5:K6"/>
    <mergeCell ref="L5:L6"/>
    <mergeCell ref="A14:B14"/>
    <mergeCell ref="A16:B16"/>
    <mergeCell ref="G5:G6"/>
    <mergeCell ref="H5:H6"/>
    <mergeCell ref="I5:I6"/>
  </mergeCells>
  <conditionalFormatting sqref="O7:O13 O1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0"/>
  <sheetViews>
    <sheetView workbookViewId="0">
      <selection activeCell="L18" sqref="L18"/>
    </sheetView>
  </sheetViews>
  <sheetFormatPr defaultRowHeight="15" x14ac:dyDescent="0.25"/>
  <sheetData>
    <row r="2" spans="1:2" x14ac:dyDescent="0.25">
      <c r="A2" s="13" t="s">
        <v>11</v>
      </c>
      <c r="B2">
        <v>9.27</v>
      </c>
    </row>
    <row r="3" spans="1:2" x14ac:dyDescent="0.25">
      <c r="A3" s="14" t="s">
        <v>14</v>
      </c>
      <c r="B3">
        <v>6.89</v>
      </c>
    </row>
    <row r="4" spans="1:2" x14ac:dyDescent="0.25">
      <c r="A4" s="14" t="s">
        <v>13</v>
      </c>
      <c r="B4">
        <v>5.31</v>
      </c>
    </row>
    <row r="5" spans="1:2" x14ac:dyDescent="0.25">
      <c r="A5" s="14" t="s">
        <v>12</v>
      </c>
      <c r="B5">
        <v>4.6399999999999997</v>
      </c>
    </row>
    <row r="6" spans="1:2" x14ac:dyDescent="0.25">
      <c r="A6" s="14" t="s">
        <v>9</v>
      </c>
      <c r="B6">
        <v>2.5099999999999998</v>
      </c>
    </row>
    <row r="9" spans="1:2" x14ac:dyDescent="0.25">
      <c r="A9">
        <v>2012</v>
      </c>
      <c r="B9">
        <v>778916</v>
      </c>
    </row>
    <row r="10" spans="1:2" x14ac:dyDescent="0.25">
      <c r="A10">
        <v>2013</v>
      </c>
      <c r="B10">
        <v>763820</v>
      </c>
    </row>
    <row r="11" spans="1:2" x14ac:dyDescent="0.25">
      <c r="A11">
        <v>2014</v>
      </c>
      <c r="B11">
        <v>769520</v>
      </c>
    </row>
    <row r="32" spans="1:2" x14ac:dyDescent="0.25">
      <c r="A32" t="s">
        <v>18</v>
      </c>
      <c r="B32">
        <v>6.6</v>
      </c>
    </row>
    <row r="33" spans="1:2" x14ac:dyDescent="0.25">
      <c r="A33" t="s">
        <v>16</v>
      </c>
      <c r="B33">
        <v>5.53</v>
      </c>
    </row>
    <row r="34" spans="1:2" x14ac:dyDescent="0.25">
      <c r="A34" t="s">
        <v>21</v>
      </c>
      <c r="B34">
        <v>4.88</v>
      </c>
    </row>
    <row r="35" spans="1:2" x14ac:dyDescent="0.25">
      <c r="A35" t="s">
        <v>20</v>
      </c>
      <c r="B35">
        <v>4.4400000000000004</v>
      </c>
    </row>
    <row r="36" spans="1:2" x14ac:dyDescent="0.25">
      <c r="A36" t="s">
        <v>19</v>
      </c>
      <c r="B36">
        <v>4.25</v>
      </c>
    </row>
    <row r="37" spans="1:2" x14ac:dyDescent="0.25">
      <c r="A37" t="s">
        <v>17</v>
      </c>
      <c r="B37">
        <v>3.44</v>
      </c>
    </row>
    <row r="38" spans="1:2" x14ac:dyDescent="0.25">
      <c r="A38" t="s">
        <v>26</v>
      </c>
      <c r="B38">
        <v>1.4</v>
      </c>
    </row>
    <row r="39" spans="1:2" x14ac:dyDescent="0.25">
      <c r="A39" t="s">
        <v>24</v>
      </c>
      <c r="B39">
        <v>0.68</v>
      </c>
    </row>
    <row r="44" spans="1:2" x14ac:dyDescent="0.25">
      <c r="A44">
        <v>2012</v>
      </c>
      <c r="B44">
        <v>1716887</v>
      </c>
    </row>
    <row r="45" spans="1:2" x14ac:dyDescent="0.25">
      <c r="A45">
        <v>2013</v>
      </c>
      <c r="B45">
        <v>1683926</v>
      </c>
    </row>
    <row r="46" spans="1:2" x14ac:dyDescent="0.25">
      <c r="A46">
        <v>2014</v>
      </c>
      <c r="B46">
        <v>1620918</v>
      </c>
    </row>
    <row r="49" spans="1:1" x14ac:dyDescent="0.25">
      <c r="A49">
        <f>B45-B44</f>
        <v>-32961</v>
      </c>
    </row>
    <row r="50" spans="1:1" x14ac:dyDescent="0.25">
      <c r="A50">
        <f>A49/B45*100</f>
        <v>-1.957390051581839</v>
      </c>
    </row>
  </sheetData>
  <sortState ref="A32:B39">
    <sortCondition descending="1" ref="B32:B3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2014-05-22T10:54:05Z</cp:lastPrinted>
  <dcterms:created xsi:type="dcterms:W3CDTF">2014-01-10T06:13:13Z</dcterms:created>
  <dcterms:modified xsi:type="dcterms:W3CDTF">2016-06-13T12:29:52Z</dcterms:modified>
</cp:coreProperties>
</file>