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2" yWindow="1284" windowWidth="16068" windowHeight="6180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S14" i="2" l="1"/>
  <c r="S16" i="2" s="1"/>
  <c r="T14" i="2"/>
  <c r="T16" i="2" s="1"/>
  <c r="R14" i="2"/>
  <c r="U16" i="2"/>
  <c r="P16" i="2"/>
  <c r="O14" i="2"/>
  <c r="O16" i="2" s="1"/>
  <c r="N14" i="2"/>
  <c r="N16" i="2" s="1"/>
  <c r="M14" i="2"/>
  <c r="Q14" i="2" s="1"/>
  <c r="K16" i="2"/>
  <c r="I14" i="2"/>
  <c r="I16" i="2" s="1"/>
  <c r="J14" i="2"/>
  <c r="J16" i="2" s="1"/>
  <c r="H14" i="2"/>
  <c r="H16" i="2" s="1"/>
  <c r="D14" i="2"/>
  <c r="D16" i="2" s="1"/>
  <c r="E14" i="2"/>
  <c r="E16" i="2" s="1"/>
  <c r="C14" i="2"/>
  <c r="C16" i="2" s="1"/>
  <c r="F16" i="2"/>
  <c r="R16" i="2" l="1"/>
  <c r="V14" i="2"/>
  <c r="L14" i="2"/>
  <c r="G14" i="2"/>
  <c r="M16" i="2"/>
  <c r="Q16" i="2" s="1"/>
  <c r="S12" i="1"/>
  <c r="T12" i="1"/>
  <c r="U12" i="1"/>
  <c r="R12" i="1"/>
  <c r="N12" i="1"/>
  <c r="O12" i="1"/>
  <c r="P12" i="1"/>
  <c r="M12" i="1"/>
  <c r="I12" i="1"/>
  <c r="J12" i="1"/>
  <c r="K12" i="1"/>
  <c r="H12" i="1"/>
  <c r="L12" i="1" s="1"/>
  <c r="E11" i="1"/>
  <c r="E10" i="1"/>
  <c r="D11" i="1"/>
  <c r="D10" i="1"/>
  <c r="E9" i="1"/>
  <c r="D9" i="1"/>
  <c r="F8" i="1"/>
  <c r="F12" i="1" s="1"/>
  <c r="E8" i="1"/>
  <c r="E12" i="1" s="1"/>
  <c r="D8" i="1"/>
  <c r="D12" i="1" s="1"/>
  <c r="C8" i="1"/>
  <c r="C12" i="1" s="1"/>
  <c r="G12" i="1" s="1"/>
  <c r="V9" i="1"/>
  <c r="V10" i="1"/>
  <c r="V11" i="1"/>
  <c r="V12" i="1"/>
  <c r="V8" i="1"/>
  <c r="Q8" i="1"/>
  <c r="Q9" i="1"/>
  <c r="Q10" i="1"/>
  <c r="Q12" i="1"/>
  <c r="Q7" i="1"/>
  <c r="L8" i="1"/>
  <c r="L9" i="1"/>
  <c r="L10" i="1"/>
  <c r="L11" i="1"/>
  <c r="L7" i="1"/>
  <c r="G8" i="1"/>
  <c r="G9" i="1"/>
  <c r="G10" i="1"/>
  <c r="G11" i="1"/>
  <c r="G7" i="1"/>
  <c r="V16" i="2"/>
  <c r="L16" i="2"/>
  <c r="G16" i="2"/>
  <c r="Q15" i="2"/>
  <c r="G15" i="2"/>
  <c r="V13" i="2"/>
  <c r="Q13" i="2"/>
  <c r="L13" i="2"/>
  <c r="G13" i="2"/>
  <c r="V12" i="2"/>
  <c r="Q12" i="2"/>
  <c r="L12" i="2"/>
  <c r="G12" i="2"/>
  <c r="V11" i="2"/>
  <c r="Q11" i="2"/>
  <c r="L11" i="2"/>
  <c r="G11" i="2"/>
  <c r="V10" i="2"/>
  <c r="Q10" i="2"/>
  <c r="L10" i="2"/>
  <c r="G10" i="2"/>
  <c r="V9" i="2"/>
  <c r="L9" i="2"/>
  <c r="G9" i="2"/>
  <c r="V8" i="2"/>
  <c r="Q8" i="2"/>
  <c r="L8" i="2"/>
  <c r="G8" i="2"/>
  <c r="V7" i="2"/>
  <c r="Q7" i="2"/>
  <c r="L7" i="2"/>
  <c r="G7" i="2"/>
</calcChain>
</file>

<file path=xl/sharedStrings.xml><?xml version="1.0" encoding="utf-8"?>
<sst xmlns="http://schemas.openxmlformats.org/spreadsheetml/2006/main" count="119" uniqueCount="57">
  <si>
    <t>Eil. Nr.</t>
  </si>
  <si>
    <t>Savivaldybių</t>
  </si>
  <si>
    <t>SVB tinklo bibliotekose</t>
  </si>
  <si>
    <t>VB</t>
  </si>
  <si>
    <t>Miesto fil.</t>
  </si>
  <si>
    <t>Kaimo fil.</t>
  </si>
  <si>
    <t xml:space="preserve">viešosios </t>
  </si>
  <si>
    <t>bibliotekos</t>
  </si>
  <si>
    <t>Iš viso</t>
  </si>
  <si>
    <t>Perreg.</t>
  </si>
  <si>
    <t>Nauji</t>
  </si>
  <si>
    <t xml:space="preserve"> Elektrėnai</t>
  </si>
  <si>
    <t>7176</t>
  </si>
  <si>
    <t>3438</t>
  </si>
  <si>
    <t>1121</t>
  </si>
  <si>
    <t>2617</t>
  </si>
  <si>
    <t xml:space="preserve"> Šalčininkai</t>
  </si>
  <si>
    <t>10482</t>
  </si>
  <si>
    <t>2223</t>
  </si>
  <si>
    <t>1613</t>
  </si>
  <si>
    <t>6646</t>
  </si>
  <si>
    <t xml:space="preserve"> Širvintos</t>
  </si>
  <si>
    <t>5026</t>
  </si>
  <si>
    <t>1981</t>
  </si>
  <si>
    <t>x</t>
  </si>
  <si>
    <t>3045</t>
  </si>
  <si>
    <t xml:space="preserve"> Švenčionys</t>
  </si>
  <si>
    <t>11147</t>
  </si>
  <si>
    <t>1991</t>
  </si>
  <si>
    <t>4702</t>
  </si>
  <si>
    <t>4454</t>
  </si>
  <si>
    <t xml:space="preserve"> Trakai</t>
  </si>
  <si>
    <t>8864</t>
  </si>
  <si>
    <t>1818</t>
  </si>
  <si>
    <t>3563</t>
  </si>
  <si>
    <t>3483</t>
  </si>
  <si>
    <t xml:space="preserve"> Ukmergė</t>
  </si>
  <si>
    <t>9105</t>
  </si>
  <si>
    <t>3584</t>
  </si>
  <si>
    <t>207</t>
  </si>
  <si>
    <t>5314</t>
  </si>
  <si>
    <t xml:space="preserve"> Vilniaus raj.</t>
  </si>
  <si>
    <t>12072</t>
  </si>
  <si>
    <t>9336</t>
  </si>
  <si>
    <t xml:space="preserve"> Vilniaus m.</t>
  </si>
  <si>
    <t>54648</t>
  </si>
  <si>
    <t>0*</t>
  </si>
  <si>
    <t>Iš viso:</t>
  </si>
  <si>
    <t xml:space="preserve">* Vilniaus m. CB dėl rekonstrukcijos darbų nuo 2007 m. vartotojų neaptarnavo </t>
  </si>
  <si>
    <t>Alytaus m.</t>
  </si>
  <si>
    <t>Alytaus r.</t>
  </si>
  <si>
    <t>Druskininkai</t>
  </si>
  <si>
    <t>Lazdijai</t>
  </si>
  <si>
    <t>Varėna</t>
  </si>
  <si>
    <t>3.2. VILNIAUS APSKRITIES SAVIVALDYBIŲ VIEŠŲJŲ BIBLIOTEKŲ VARTOTOJŲ SKAIČIUS 2010-2011 M.</t>
  </si>
  <si>
    <t>3.2. ALYTAUS APSKRITIES SAVIVALDYBIŲ VIEŠŲJŲ BIBLIOTEKŲ VARTOTOJŲ SKAIČIUS 2010-2011 M.</t>
  </si>
  <si>
    <t>Skirtu-mas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</si>
</sst>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.5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15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right"/>
    </xf>
    <xf numFmtId="0" fontId="7" fillId="3" borderId="17" xfId="0" applyFont="1" applyFill="1" applyBorder="1" applyAlignment="1">
      <alignment horizontal="center"/>
    </xf>
    <xf numFmtId="0" fontId="0" fillId="2" borderId="0" xfId="0" applyFill="1"/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AA14"/>
  <sheetViews>
    <sheetView workbookViewId="0">
      <selection activeCell="E16" sqref="E16"/>
    </sheetView>
  </sheetViews>
  <sheetFormatPr defaultRowHeight="14.4" x14ac:dyDescent="0.3"/>
  <cols>
    <col min="1" max="1" width="4.33203125" style="1" customWidth="1"/>
    <col min="2" max="2" width="10.5546875" style="1" customWidth="1"/>
    <col min="3" max="3" width="7" style="1" customWidth="1"/>
    <col min="4" max="4" width="6.6640625" style="1" customWidth="1"/>
    <col min="5" max="5" width="6.44140625" style="1" customWidth="1"/>
    <col min="6" max="6" width="5.88671875" style="1" customWidth="1"/>
    <col min="7" max="7" width="5.6640625" style="1" customWidth="1"/>
    <col min="8" max="8" width="5.88671875" style="1" customWidth="1"/>
    <col min="9" max="9" width="6" style="1" customWidth="1"/>
    <col min="10" max="10" width="6.109375" style="1" customWidth="1"/>
    <col min="11" max="11" width="5.88671875" style="1" customWidth="1"/>
    <col min="12" max="12" width="5.5546875" style="1" customWidth="1"/>
    <col min="13" max="13" width="5.33203125" style="1" customWidth="1"/>
    <col min="14" max="14" width="5.21875" style="1" customWidth="1"/>
    <col min="15" max="16" width="4.77734375" style="1" customWidth="1"/>
    <col min="17" max="17" width="4.88671875" style="1" customWidth="1"/>
    <col min="18" max="18" width="6" style="1" customWidth="1"/>
    <col min="19" max="19" width="5.88671875" style="1" customWidth="1"/>
    <col min="20" max="20" width="5.21875" style="1" customWidth="1"/>
    <col min="21" max="21" width="5.88671875" style="1" customWidth="1"/>
    <col min="22" max="22" width="5.6640625" style="1" customWidth="1"/>
    <col min="23" max="16384" width="8.88671875" style="1"/>
  </cols>
  <sheetData>
    <row r="2" spans="1:27" x14ac:dyDescent="0.3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7" x14ac:dyDescent="0.3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27"/>
      <c r="S3" s="27"/>
      <c r="T3" s="27"/>
      <c r="U3" s="5"/>
      <c r="V3" s="5"/>
    </row>
    <row r="4" spans="1:27" ht="14.4" customHeight="1" x14ac:dyDescent="0.3">
      <c r="A4" s="28" t="s">
        <v>0</v>
      </c>
      <c r="B4" s="9" t="s">
        <v>1</v>
      </c>
      <c r="C4" s="31" t="s">
        <v>2</v>
      </c>
      <c r="D4" s="32"/>
      <c r="E4" s="33"/>
      <c r="F4" s="28">
        <v>2010</v>
      </c>
      <c r="G4" s="28" t="s">
        <v>56</v>
      </c>
      <c r="H4" s="31" t="s">
        <v>3</v>
      </c>
      <c r="I4" s="32"/>
      <c r="J4" s="33"/>
      <c r="K4" s="28">
        <v>2010</v>
      </c>
      <c r="L4" s="28" t="s">
        <v>56</v>
      </c>
      <c r="M4" s="31" t="s">
        <v>4</v>
      </c>
      <c r="N4" s="32"/>
      <c r="O4" s="33"/>
      <c r="P4" s="28">
        <v>2010</v>
      </c>
      <c r="Q4" s="28" t="s">
        <v>56</v>
      </c>
      <c r="R4" s="31" t="s">
        <v>5</v>
      </c>
      <c r="S4" s="32"/>
      <c r="T4" s="33"/>
      <c r="U4" s="28">
        <v>2010</v>
      </c>
      <c r="V4" s="28" t="s">
        <v>56</v>
      </c>
    </row>
    <row r="5" spans="1:27" x14ac:dyDescent="0.3">
      <c r="A5" s="29"/>
      <c r="B5" s="10" t="s">
        <v>6</v>
      </c>
      <c r="C5" s="31">
        <v>2011</v>
      </c>
      <c r="D5" s="32"/>
      <c r="E5" s="33"/>
      <c r="F5" s="29"/>
      <c r="G5" s="29"/>
      <c r="H5" s="31">
        <v>2011</v>
      </c>
      <c r="I5" s="32"/>
      <c r="J5" s="33"/>
      <c r="K5" s="29"/>
      <c r="L5" s="29"/>
      <c r="M5" s="31">
        <v>2011</v>
      </c>
      <c r="N5" s="32"/>
      <c r="O5" s="33"/>
      <c r="P5" s="29"/>
      <c r="Q5" s="29"/>
      <c r="R5" s="31">
        <v>2011</v>
      </c>
      <c r="S5" s="32"/>
      <c r="T5" s="33"/>
      <c r="U5" s="29"/>
      <c r="V5" s="29"/>
    </row>
    <row r="6" spans="1:27" ht="21.6" x14ac:dyDescent="0.3">
      <c r="A6" s="30"/>
      <c r="B6" s="11" t="s">
        <v>7</v>
      </c>
      <c r="C6" s="12" t="s">
        <v>8</v>
      </c>
      <c r="D6" s="12" t="s">
        <v>9</v>
      </c>
      <c r="E6" s="12" t="s">
        <v>10</v>
      </c>
      <c r="F6" s="30"/>
      <c r="G6" s="30"/>
      <c r="H6" s="12" t="s">
        <v>8</v>
      </c>
      <c r="I6" s="12" t="s">
        <v>9</v>
      </c>
      <c r="J6" s="12" t="s">
        <v>10</v>
      </c>
      <c r="K6" s="30"/>
      <c r="L6" s="30"/>
      <c r="M6" s="12" t="s">
        <v>8</v>
      </c>
      <c r="N6" s="12" t="s">
        <v>9</v>
      </c>
      <c r="O6" s="12" t="s">
        <v>10</v>
      </c>
      <c r="P6" s="30"/>
      <c r="Q6" s="30"/>
      <c r="R6" s="12" t="s">
        <v>8</v>
      </c>
      <c r="S6" s="12" t="s">
        <v>9</v>
      </c>
      <c r="T6" s="12" t="s">
        <v>10</v>
      </c>
      <c r="U6" s="30"/>
      <c r="V6" s="30"/>
      <c r="W6" s="6"/>
      <c r="X6" s="7"/>
      <c r="Y6" s="7"/>
      <c r="Z6" s="7"/>
      <c r="AA6" s="7"/>
    </row>
    <row r="7" spans="1:27" x14ac:dyDescent="0.3">
      <c r="A7" s="13">
        <v>1</v>
      </c>
      <c r="B7" s="14" t="s">
        <v>49</v>
      </c>
      <c r="C7" s="15">
        <v>8853</v>
      </c>
      <c r="D7" s="15">
        <v>7021</v>
      </c>
      <c r="E7" s="15">
        <v>1832</v>
      </c>
      <c r="F7" s="15">
        <v>9304</v>
      </c>
      <c r="G7" s="15">
        <f>C7-F7</f>
        <v>-451</v>
      </c>
      <c r="H7" s="15">
        <v>5975</v>
      </c>
      <c r="I7" s="15">
        <v>4757</v>
      </c>
      <c r="J7" s="15">
        <v>1218</v>
      </c>
      <c r="K7" s="15">
        <v>6467</v>
      </c>
      <c r="L7" s="15">
        <f>H7-K7</f>
        <v>-492</v>
      </c>
      <c r="M7" s="15">
        <v>2878</v>
      </c>
      <c r="N7" s="15">
        <v>2264</v>
      </c>
      <c r="O7" s="15">
        <v>614</v>
      </c>
      <c r="P7" s="15">
        <v>2837</v>
      </c>
      <c r="Q7" s="15">
        <f>M7-P7</f>
        <v>41</v>
      </c>
      <c r="R7" s="15" t="s">
        <v>24</v>
      </c>
      <c r="S7" s="15" t="s">
        <v>24</v>
      </c>
      <c r="T7" s="15" t="s">
        <v>24</v>
      </c>
      <c r="U7" s="15" t="s">
        <v>24</v>
      </c>
      <c r="V7" s="15" t="s">
        <v>24</v>
      </c>
    </row>
    <row r="8" spans="1:27" x14ac:dyDescent="0.3">
      <c r="A8" s="13">
        <v>2</v>
      </c>
      <c r="B8" s="16" t="s">
        <v>50</v>
      </c>
      <c r="C8" s="15">
        <f>H8+M8+R8</f>
        <v>14365</v>
      </c>
      <c r="D8" s="15">
        <f>I8+N8+S8</f>
        <v>12503</v>
      </c>
      <c r="E8" s="15">
        <f>J8+O8+T8</f>
        <v>1862</v>
      </c>
      <c r="F8" s="15">
        <f>K8+P8+U8</f>
        <v>14556</v>
      </c>
      <c r="G8" s="15">
        <f t="shared" ref="G8:G12" si="0">C8-F8</f>
        <v>-191</v>
      </c>
      <c r="H8" s="15">
        <v>6800</v>
      </c>
      <c r="I8" s="15">
        <v>5925</v>
      </c>
      <c r="J8" s="15">
        <v>875</v>
      </c>
      <c r="K8" s="15">
        <v>6808</v>
      </c>
      <c r="L8" s="15">
        <f t="shared" ref="L8:L12" si="1">H8-K8</f>
        <v>-8</v>
      </c>
      <c r="M8" s="15">
        <v>1433</v>
      </c>
      <c r="N8" s="15">
        <v>1166</v>
      </c>
      <c r="O8" s="15">
        <v>267</v>
      </c>
      <c r="P8" s="15">
        <v>1376</v>
      </c>
      <c r="Q8" s="15">
        <f t="shared" ref="Q8:Q12" si="2">M8-P8</f>
        <v>57</v>
      </c>
      <c r="R8" s="15">
        <v>6132</v>
      </c>
      <c r="S8" s="15">
        <v>5412</v>
      </c>
      <c r="T8" s="15">
        <v>720</v>
      </c>
      <c r="U8" s="15">
        <v>6372</v>
      </c>
      <c r="V8" s="15">
        <f>R8-U8</f>
        <v>-240</v>
      </c>
    </row>
    <row r="9" spans="1:27" x14ac:dyDescent="0.3">
      <c r="A9" s="13">
        <v>3</v>
      </c>
      <c r="B9" s="16" t="s">
        <v>51</v>
      </c>
      <c r="C9" s="15">
        <v>5144</v>
      </c>
      <c r="D9" s="15">
        <f>I9+N9+S9</f>
        <v>4051</v>
      </c>
      <c r="E9" s="15">
        <f>J9+O9+T9</f>
        <v>1093</v>
      </c>
      <c r="F9" s="15">
        <v>5855</v>
      </c>
      <c r="G9" s="15">
        <f t="shared" si="0"/>
        <v>-711</v>
      </c>
      <c r="H9" s="15">
        <v>2568</v>
      </c>
      <c r="I9" s="15">
        <v>1907</v>
      </c>
      <c r="J9" s="15">
        <v>661</v>
      </c>
      <c r="K9" s="15">
        <v>3175</v>
      </c>
      <c r="L9" s="15">
        <f t="shared" si="1"/>
        <v>-607</v>
      </c>
      <c r="M9" s="15">
        <v>1044</v>
      </c>
      <c r="N9" s="15">
        <v>766</v>
      </c>
      <c r="O9" s="15">
        <v>278</v>
      </c>
      <c r="P9" s="15">
        <v>1038</v>
      </c>
      <c r="Q9" s="15">
        <f t="shared" si="2"/>
        <v>6</v>
      </c>
      <c r="R9" s="15">
        <v>1532</v>
      </c>
      <c r="S9" s="15">
        <v>1378</v>
      </c>
      <c r="T9" s="15">
        <v>154</v>
      </c>
      <c r="U9" s="15">
        <v>1642</v>
      </c>
      <c r="V9" s="15">
        <f t="shared" ref="V9:V12" si="3">R9-U9</f>
        <v>-110</v>
      </c>
    </row>
    <row r="10" spans="1:27" x14ac:dyDescent="0.3">
      <c r="A10" s="13">
        <v>4</v>
      </c>
      <c r="B10" s="16" t="s">
        <v>52</v>
      </c>
      <c r="C10" s="15">
        <v>7279</v>
      </c>
      <c r="D10" s="15">
        <f>I10+N10+S10</f>
        <v>6137</v>
      </c>
      <c r="E10" s="15">
        <f>J10+O10+T10</f>
        <v>1142</v>
      </c>
      <c r="F10" s="15">
        <v>7619</v>
      </c>
      <c r="G10" s="15">
        <f t="shared" si="0"/>
        <v>-340</v>
      </c>
      <c r="H10" s="15">
        <v>1828</v>
      </c>
      <c r="I10" s="15">
        <v>1426</v>
      </c>
      <c r="J10" s="15">
        <v>402</v>
      </c>
      <c r="K10" s="15">
        <v>1843</v>
      </c>
      <c r="L10" s="15">
        <f t="shared" si="1"/>
        <v>-15</v>
      </c>
      <c r="M10" s="15">
        <v>598</v>
      </c>
      <c r="N10" s="15">
        <v>352</v>
      </c>
      <c r="O10" s="15">
        <v>246</v>
      </c>
      <c r="P10" s="15">
        <v>593</v>
      </c>
      <c r="Q10" s="15">
        <f t="shared" si="2"/>
        <v>5</v>
      </c>
      <c r="R10" s="15">
        <v>4853</v>
      </c>
      <c r="S10" s="15">
        <v>4359</v>
      </c>
      <c r="T10" s="15">
        <v>494</v>
      </c>
      <c r="U10" s="15">
        <v>5183</v>
      </c>
      <c r="V10" s="15">
        <f t="shared" si="3"/>
        <v>-330</v>
      </c>
    </row>
    <row r="11" spans="1:27" ht="15" thickBot="1" x14ac:dyDescent="0.35">
      <c r="A11" s="13">
        <v>5</v>
      </c>
      <c r="B11" s="16" t="s">
        <v>53</v>
      </c>
      <c r="C11" s="15">
        <v>9443</v>
      </c>
      <c r="D11" s="15">
        <f>I11+S11</f>
        <v>8136</v>
      </c>
      <c r="E11" s="15">
        <f>J11+T11</f>
        <v>1307</v>
      </c>
      <c r="F11" s="15">
        <v>9401</v>
      </c>
      <c r="G11" s="17">
        <f t="shared" si="0"/>
        <v>42</v>
      </c>
      <c r="H11" s="15">
        <v>3822</v>
      </c>
      <c r="I11" s="15">
        <v>3183</v>
      </c>
      <c r="J11" s="15">
        <v>639</v>
      </c>
      <c r="K11" s="15">
        <v>3738</v>
      </c>
      <c r="L11" s="17">
        <f t="shared" si="1"/>
        <v>84</v>
      </c>
      <c r="M11" s="15" t="s">
        <v>24</v>
      </c>
      <c r="N11" s="15" t="s">
        <v>24</v>
      </c>
      <c r="O11" s="15" t="s">
        <v>24</v>
      </c>
      <c r="P11" s="15" t="s">
        <v>24</v>
      </c>
      <c r="Q11" s="17" t="s">
        <v>24</v>
      </c>
      <c r="R11" s="15">
        <v>5621</v>
      </c>
      <c r="S11" s="15">
        <v>4953</v>
      </c>
      <c r="T11" s="15">
        <v>668</v>
      </c>
      <c r="U11" s="15">
        <v>5663</v>
      </c>
      <c r="V11" s="17">
        <f t="shared" si="3"/>
        <v>-42</v>
      </c>
    </row>
    <row r="12" spans="1:27" ht="15" thickBot="1" x14ac:dyDescent="0.35">
      <c r="A12" s="18"/>
      <c r="B12" s="19" t="s">
        <v>47</v>
      </c>
      <c r="C12" s="20">
        <f>SUM(C7:C11)</f>
        <v>45084</v>
      </c>
      <c r="D12" s="20">
        <f t="shared" ref="D12:F12" si="4">SUM(D7:D11)</f>
        <v>37848</v>
      </c>
      <c r="E12" s="20">
        <f t="shared" si="4"/>
        <v>7236</v>
      </c>
      <c r="F12" s="20">
        <f t="shared" si="4"/>
        <v>46735</v>
      </c>
      <c r="G12" s="20">
        <f t="shared" si="0"/>
        <v>-1651</v>
      </c>
      <c r="H12" s="20">
        <f>SUM(H7:H11)</f>
        <v>20993</v>
      </c>
      <c r="I12" s="20">
        <f t="shared" ref="I12:K12" si="5">SUM(I7:I11)</f>
        <v>17198</v>
      </c>
      <c r="J12" s="20">
        <f t="shared" si="5"/>
        <v>3795</v>
      </c>
      <c r="K12" s="20">
        <f t="shared" si="5"/>
        <v>22031</v>
      </c>
      <c r="L12" s="20">
        <f t="shared" si="1"/>
        <v>-1038</v>
      </c>
      <c r="M12" s="20">
        <f>SUM(M7:M10)</f>
        <v>5953</v>
      </c>
      <c r="N12" s="20">
        <f t="shared" ref="N12:P12" si="6">SUM(N7:N10)</f>
        <v>4548</v>
      </c>
      <c r="O12" s="20">
        <f t="shared" si="6"/>
        <v>1405</v>
      </c>
      <c r="P12" s="20">
        <f t="shared" si="6"/>
        <v>5844</v>
      </c>
      <c r="Q12" s="20">
        <f t="shared" si="2"/>
        <v>109</v>
      </c>
      <c r="R12" s="20">
        <f>SUM(R8:R11)</f>
        <v>18138</v>
      </c>
      <c r="S12" s="20">
        <f t="shared" ref="S12:U12" si="7">SUM(S8:S11)</f>
        <v>16102</v>
      </c>
      <c r="T12" s="20">
        <f t="shared" si="7"/>
        <v>2036</v>
      </c>
      <c r="U12" s="20">
        <f t="shared" si="7"/>
        <v>18860</v>
      </c>
      <c r="V12" s="20">
        <f t="shared" si="3"/>
        <v>-722</v>
      </c>
    </row>
    <row r="13" spans="1:27" x14ac:dyDescent="0.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7" x14ac:dyDescent="0.3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</sheetData>
  <mergeCells count="19">
    <mergeCell ref="H5:J5"/>
    <mergeCell ref="M5:O5"/>
    <mergeCell ref="R5:T5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P4:P6"/>
    <mergeCell ref="Q4:Q6"/>
    <mergeCell ref="R4:T4"/>
    <mergeCell ref="U4:U6"/>
    <mergeCell ref="V4:V6"/>
    <mergeCell ref="C5:E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V18"/>
  <sheetViews>
    <sheetView tabSelected="1" workbookViewId="0">
      <selection activeCell="S17" sqref="S17"/>
    </sheetView>
  </sheetViews>
  <sheetFormatPr defaultRowHeight="14.4" x14ac:dyDescent="0.3"/>
  <cols>
    <col min="1" max="1" width="3.33203125" style="21" customWidth="1"/>
    <col min="2" max="2" width="10.77734375" style="21" customWidth="1"/>
    <col min="3" max="3" width="7" style="21" customWidth="1"/>
    <col min="4" max="5" width="6" style="21" customWidth="1"/>
    <col min="6" max="6" width="7.33203125" style="21" customWidth="1"/>
    <col min="7" max="7" width="5.44140625" style="21" customWidth="1"/>
    <col min="8" max="8" width="6" style="21" customWidth="1"/>
    <col min="9" max="9" width="5.77734375" style="21" customWidth="1"/>
    <col min="10" max="10" width="5.6640625" style="21" customWidth="1"/>
    <col min="11" max="11" width="6" style="21" customWidth="1"/>
    <col min="12" max="12" width="4.88671875" style="21" customWidth="1"/>
    <col min="13" max="14" width="6.109375" style="21" customWidth="1"/>
    <col min="15" max="15" width="5.88671875" style="21" customWidth="1"/>
    <col min="16" max="16" width="5.77734375" style="21" customWidth="1"/>
    <col min="17" max="17" width="5.21875" style="21" customWidth="1"/>
    <col min="18" max="18" width="5.77734375" style="21" customWidth="1"/>
    <col min="19" max="19" width="6" style="21" customWidth="1"/>
    <col min="20" max="20" width="5.88671875" style="21" customWidth="1"/>
    <col min="21" max="21" width="6.5546875" style="21" customWidth="1"/>
    <col min="22" max="22" width="5.109375" style="21" customWidth="1"/>
    <col min="23" max="16384" width="8.88671875" style="21"/>
  </cols>
  <sheetData>
    <row r="2" spans="1:22" x14ac:dyDescent="0.3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x14ac:dyDescent="0.3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27"/>
      <c r="S3" s="27"/>
      <c r="T3" s="27"/>
      <c r="U3" s="5"/>
      <c r="V3" s="5"/>
    </row>
    <row r="4" spans="1:22" ht="14.4" customHeight="1" x14ac:dyDescent="0.3">
      <c r="A4" s="28" t="s">
        <v>0</v>
      </c>
      <c r="B4" s="9" t="s">
        <v>1</v>
      </c>
      <c r="C4" s="31" t="s">
        <v>2</v>
      </c>
      <c r="D4" s="32"/>
      <c r="E4" s="33"/>
      <c r="F4" s="28">
        <v>2010</v>
      </c>
      <c r="G4" s="28" t="s">
        <v>56</v>
      </c>
      <c r="H4" s="31" t="s">
        <v>3</v>
      </c>
      <c r="I4" s="32"/>
      <c r="J4" s="33"/>
      <c r="K4" s="28">
        <v>2010</v>
      </c>
      <c r="L4" s="28" t="s">
        <v>56</v>
      </c>
      <c r="M4" s="31" t="s">
        <v>4</v>
      </c>
      <c r="N4" s="32"/>
      <c r="O4" s="33"/>
      <c r="P4" s="28">
        <v>2010</v>
      </c>
      <c r="Q4" s="28" t="s">
        <v>56</v>
      </c>
      <c r="R4" s="31" t="s">
        <v>5</v>
      </c>
      <c r="S4" s="32"/>
      <c r="T4" s="33"/>
      <c r="U4" s="28">
        <v>2010</v>
      </c>
      <c r="V4" s="28" t="s">
        <v>56</v>
      </c>
    </row>
    <row r="5" spans="1:22" x14ac:dyDescent="0.3">
      <c r="A5" s="29"/>
      <c r="B5" s="10" t="s">
        <v>6</v>
      </c>
      <c r="C5" s="31">
        <v>2011</v>
      </c>
      <c r="D5" s="32"/>
      <c r="E5" s="33"/>
      <c r="F5" s="29"/>
      <c r="G5" s="29"/>
      <c r="H5" s="31">
        <v>2011</v>
      </c>
      <c r="I5" s="32"/>
      <c r="J5" s="33"/>
      <c r="K5" s="29"/>
      <c r="L5" s="29"/>
      <c r="M5" s="31">
        <v>2011</v>
      </c>
      <c r="N5" s="32"/>
      <c r="O5" s="33"/>
      <c r="P5" s="29"/>
      <c r="Q5" s="29"/>
      <c r="R5" s="31">
        <v>2011</v>
      </c>
      <c r="S5" s="32"/>
      <c r="T5" s="33"/>
      <c r="U5" s="29"/>
      <c r="V5" s="29"/>
    </row>
    <row r="6" spans="1:22" x14ac:dyDescent="0.3">
      <c r="A6" s="30"/>
      <c r="B6" s="11" t="s">
        <v>7</v>
      </c>
      <c r="C6" s="12" t="s">
        <v>8</v>
      </c>
      <c r="D6" s="12" t="s">
        <v>9</v>
      </c>
      <c r="E6" s="12" t="s">
        <v>10</v>
      </c>
      <c r="F6" s="30"/>
      <c r="G6" s="30"/>
      <c r="H6" s="12" t="s">
        <v>8</v>
      </c>
      <c r="I6" s="12" t="s">
        <v>9</v>
      </c>
      <c r="J6" s="12" t="s">
        <v>10</v>
      </c>
      <c r="K6" s="30"/>
      <c r="L6" s="30"/>
      <c r="M6" s="12" t="s">
        <v>8</v>
      </c>
      <c r="N6" s="12" t="s">
        <v>9</v>
      </c>
      <c r="O6" s="12" t="s">
        <v>10</v>
      </c>
      <c r="P6" s="30"/>
      <c r="Q6" s="30"/>
      <c r="R6" s="12" t="s">
        <v>8</v>
      </c>
      <c r="S6" s="12" t="s">
        <v>9</v>
      </c>
      <c r="T6" s="12" t="s">
        <v>10</v>
      </c>
      <c r="U6" s="30"/>
      <c r="V6" s="30"/>
    </row>
    <row r="7" spans="1:22" x14ac:dyDescent="0.3">
      <c r="A7" s="13">
        <v>1</v>
      </c>
      <c r="B7" s="14" t="s">
        <v>11</v>
      </c>
      <c r="C7" s="15">
        <v>7823</v>
      </c>
      <c r="D7" s="15">
        <v>6734</v>
      </c>
      <c r="E7" s="15">
        <v>1089</v>
      </c>
      <c r="F7" s="15" t="s">
        <v>12</v>
      </c>
      <c r="G7" s="15">
        <f t="shared" ref="G7:G16" si="0">C7-F7</f>
        <v>647</v>
      </c>
      <c r="H7" s="15">
        <v>3669</v>
      </c>
      <c r="I7" s="15">
        <v>3153</v>
      </c>
      <c r="J7" s="15">
        <v>516</v>
      </c>
      <c r="K7" s="15" t="s">
        <v>13</v>
      </c>
      <c r="L7" s="15">
        <f t="shared" ref="L7:L14" si="1">H7-K7</f>
        <v>231</v>
      </c>
      <c r="M7" s="15">
        <v>1481</v>
      </c>
      <c r="N7" s="15">
        <v>1154</v>
      </c>
      <c r="O7" s="15">
        <v>327</v>
      </c>
      <c r="P7" s="15" t="s">
        <v>14</v>
      </c>
      <c r="Q7" s="15">
        <f>M7-P7</f>
        <v>360</v>
      </c>
      <c r="R7" s="15">
        <v>2673</v>
      </c>
      <c r="S7" s="15">
        <v>2427</v>
      </c>
      <c r="T7" s="15">
        <v>246</v>
      </c>
      <c r="U7" s="15" t="s">
        <v>15</v>
      </c>
      <c r="V7" s="15">
        <f t="shared" ref="V7:V13" si="2">R7-U7</f>
        <v>56</v>
      </c>
    </row>
    <row r="8" spans="1:22" x14ac:dyDescent="0.3">
      <c r="A8" s="13">
        <v>2</v>
      </c>
      <c r="B8" s="16" t="s">
        <v>16</v>
      </c>
      <c r="C8" s="15">
        <v>10272</v>
      </c>
      <c r="D8" s="15">
        <v>8753</v>
      </c>
      <c r="E8" s="15">
        <v>1519</v>
      </c>
      <c r="F8" s="15" t="s">
        <v>17</v>
      </c>
      <c r="G8" s="15">
        <f t="shared" si="0"/>
        <v>-210</v>
      </c>
      <c r="H8" s="15">
        <v>2122</v>
      </c>
      <c r="I8" s="15">
        <v>1646</v>
      </c>
      <c r="J8" s="15">
        <v>476</v>
      </c>
      <c r="K8" s="15" t="s">
        <v>18</v>
      </c>
      <c r="L8" s="15">
        <f t="shared" si="1"/>
        <v>-101</v>
      </c>
      <c r="M8" s="15">
        <v>1589</v>
      </c>
      <c r="N8" s="15">
        <v>1348</v>
      </c>
      <c r="O8" s="15">
        <v>241</v>
      </c>
      <c r="P8" s="15" t="s">
        <v>19</v>
      </c>
      <c r="Q8" s="15">
        <f>M8-P8</f>
        <v>-24</v>
      </c>
      <c r="R8" s="15">
        <v>6561</v>
      </c>
      <c r="S8" s="15">
        <v>5759</v>
      </c>
      <c r="T8" s="15">
        <v>802</v>
      </c>
      <c r="U8" s="15" t="s">
        <v>20</v>
      </c>
      <c r="V8" s="15">
        <f t="shared" si="2"/>
        <v>-85</v>
      </c>
    </row>
    <row r="9" spans="1:22" x14ac:dyDescent="0.3">
      <c r="A9" s="13">
        <v>3</v>
      </c>
      <c r="B9" s="16" t="s">
        <v>21</v>
      </c>
      <c r="C9" s="15">
        <v>4929</v>
      </c>
      <c r="D9" s="15">
        <v>4288</v>
      </c>
      <c r="E9" s="15">
        <v>641</v>
      </c>
      <c r="F9" s="15" t="s">
        <v>22</v>
      </c>
      <c r="G9" s="15">
        <f t="shared" si="0"/>
        <v>-97</v>
      </c>
      <c r="H9" s="15">
        <v>1810</v>
      </c>
      <c r="I9" s="15">
        <v>1521</v>
      </c>
      <c r="J9" s="15">
        <v>289</v>
      </c>
      <c r="K9" s="15" t="s">
        <v>23</v>
      </c>
      <c r="L9" s="15">
        <f t="shared" si="1"/>
        <v>-171</v>
      </c>
      <c r="M9" s="15" t="s">
        <v>24</v>
      </c>
      <c r="N9" s="15" t="s">
        <v>24</v>
      </c>
      <c r="O9" s="15" t="s">
        <v>24</v>
      </c>
      <c r="P9" s="15" t="s">
        <v>24</v>
      </c>
      <c r="Q9" s="15" t="s">
        <v>24</v>
      </c>
      <c r="R9" s="15">
        <v>3119</v>
      </c>
      <c r="S9" s="15">
        <v>2767</v>
      </c>
      <c r="T9" s="15">
        <v>352</v>
      </c>
      <c r="U9" s="15" t="s">
        <v>25</v>
      </c>
      <c r="V9" s="15">
        <f t="shared" si="2"/>
        <v>74</v>
      </c>
    </row>
    <row r="10" spans="1:22" x14ac:dyDescent="0.3">
      <c r="A10" s="13">
        <v>4</v>
      </c>
      <c r="B10" s="16" t="s">
        <v>26</v>
      </c>
      <c r="C10" s="15">
        <v>11005</v>
      </c>
      <c r="D10" s="15">
        <v>9610</v>
      </c>
      <c r="E10" s="15">
        <v>1395</v>
      </c>
      <c r="F10" s="15" t="s">
        <v>27</v>
      </c>
      <c r="G10" s="15">
        <f t="shared" si="0"/>
        <v>-142</v>
      </c>
      <c r="H10" s="15">
        <v>1907</v>
      </c>
      <c r="I10" s="15">
        <v>1504</v>
      </c>
      <c r="J10" s="15">
        <v>403</v>
      </c>
      <c r="K10" s="15" t="s">
        <v>28</v>
      </c>
      <c r="L10" s="15">
        <f t="shared" si="1"/>
        <v>-84</v>
      </c>
      <c r="M10" s="15">
        <v>4692</v>
      </c>
      <c r="N10" s="15">
        <v>4078</v>
      </c>
      <c r="O10" s="15">
        <v>614</v>
      </c>
      <c r="P10" s="15" t="s">
        <v>29</v>
      </c>
      <c r="Q10" s="15">
        <f t="shared" ref="Q10:Q16" si="3">M10-P10</f>
        <v>-10</v>
      </c>
      <c r="R10" s="15">
        <v>4406</v>
      </c>
      <c r="S10" s="15">
        <v>4028</v>
      </c>
      <c r="T10" s="15">
        <v>378</v>
      </c>
      <c r="U10" s="15" t="s">
        <v>30</v>
      </c>
      <c r="V10" s="15">
        <f t="shared" si="2"/>
        <v>-48</v>
      </c>
    </row>
    <row r="11" spans="1:22" x14ac:dyDescent="0.3">
      <c r="A11" s="13">
        <v>5</v>
      </c>
      <c r="B11" s="16" t="s">
        <v>31</v>
      </c>
      <c r="C11" s="15">
        <v>9117</v>
      </c>
      <c r="D11" s="15">
        <v>7639</v>
      </c>
      <c r="E11" s="15">
        <v>1478</v>
      </c>
      <c r="F11" s="15" t="s">
        <v>32</v>
      </c>
      <c r="G11" s="15">
        <f t="shared" si="0"/>
        <v>253</v>
      </c>
      <c r="H11" s="15">
        <v>1870</v>
      </c>
      <c r="I11" s="15">
        <v>1516</v>
      </c>
      <c r="J11" s="15">
        <v>354</v>
      </c>
      <c r="K11" s="15" t="s">
        <v>33</v>
      </c>
      <c r="L11" s="15">
        <f t="shared" si="1"/>
        <v>52</v>
      </c>
      <c r="M11" s="15">
        <v>3583</v>
      </c>
      <c r="N11" s="15">
        <v>2908</v>
      </c>
      <c r="O11" s="15">
        <v>675</v>
      </c>
      <c r="P11" s="15" t="s">
        <v>34</v>
      </c>
      <c r="Q11" s="15">
        <f t="shared" si="3"/>
        <v>20</v>
      </c>
      <c r="R11" s="15">
        <v>3664</v>
      </c>
      <c r="S11" s="15">
        <v>3215</v>
      </c>
      <c r="T11" s="15">
        <v>449</v>
      </c>
      <c r="U11" s="15" t="s">
        <v>35</v>
      </c>
      <c r="V11" s="15">
        <f t="shared" si="2"/>
        <v>181</v>
      </c>
    </row>
    <row r="12" spans="1:22" x14ac:dyDescent="0.3">
      <c r="A12" s="13">
        <v>6</v>
      </c>
      <c r="B12" s="16" t="s">
        <v>36</v>
      </c>
      <c r="C12" s="15">
        <v>8950</v>
      </c>
      <c r="D12" s="15">
        <v>7735</v>
      </c>
      <c r="E12" s="15">
        <v>955</v>
      </c>
      <c r="F12" s="15" t="s">
        <v>37</v>
      </c>
      <c r="G12" s="15">
        <f t="shared" si="0"/>
        <v>-155</v>
      </c>
      <c r="H12" s="15">
        <v>3387</v>
      </c>
      <c r="I12" s="15">
        <v>2923</v>
      </c>
      <c r="J12" s="15">
        <v>464</v>
      </c>
      <c r="K12" s="15" t="s">
        <v>38</v>
      </c>
      <c r="L12" s="15">
        <f t="shared" si="1"/>
        <v>-197</v>
      </c>
      <c r="M12" s="15">
        <v>260</v>
      </c>
      <c r="N12" s="15">
        <v>208</v>
      </c>
      <c r="O12" s="15">
        <v>52</v>
      </c>
      <c r="P12" s="15" t="s">
        <v>39</v>
      </c>
      <c r="Q12" s="15">
        <f t="shared" si="3"/>
        <v>53</v>
      </c>
      <c r="R12" s="15">
        <v>5043</v>
      </c>
      <c r="S12" s="15">
        <v>4812</v>
      </c>
      <c r="T12" s="15">
        <v>491</v>
      </c>
      <c r="U12" s="15" t="s">
        <v>40</v>
      </c>
      <c r="V12" s="15">
        <f t="shared" si="2"/>
        <v>-271</v>
      </c>
    </row>
    <row r="13" spans="1:22" x14ac:dyDescent="0.3">
      <c r="A13" s="13">
        <v>7</v>
      </c>
      <c r="B13" s="16" t="s">
        <v>41</v>
      </c>
      <c r="C13" s="15">
        <v>11409</v>
      </c>
      <c r="D13" s="15">
        <v>9678</v>
      </c>
      <c r="E13" s="15">
        <v>1731</v>
      </c>
      <c r="F13" s="15" t="s">
        <v>42</v>
      </c>
      <c r="G13" s="15">
        <f t="shared" si="0"/>
        <v>-663</v>
      </c>
      <c r="H13" s="15">
        <v>1170</v>
      </c>
      <c r="I13" s="15">
        <v>964</v>
      </c>
      <c r="J13" s="15">
        <v>206</v>
      </c>
      <c r="K13" s="15" t="s">
        <v>14</v>
      </c>
      <c r="L13" s="15">
        <f t="shared" si="1"/>
        <v>49</v>
      </c>
      <c r="M13" s="15">
        <v>1621</v>
      </c>
      <c r="N13" s="15">
        <v>1347</v>
      </c>
      <c r="O13" s="15">
        <v>274</v>
      </c>
      <c r="P13" s="15">
        <v>1615</v>
      </c>
      <c r="Q13" s="15">
        <f t="shared" si="3"/>
        <v>6</v>
      </c>
      <c r="R13" s="15">
        <v>8618</v>
      </c>
      <c r="S13" s="15">
        <v>7367</v>
      </c>
      <c r="T13" s="15">
        <v>1251</v>
      </c>
      <c r="U13" s="15" t="s">
        <v>43</v>
      </c>
      <c r="V13" s="15">
        <f t="shared" si="2"/>
        <v>-718</v>
      </c>
    </row>
    <row r="14" spans="1:22" x14ac:dyDescent="0.3">
      <c r="A14" s="34" t="s">
        <v>47</v>
      </c>
      <c r="B14" s="35"/>
      <c r="C14" s="24">
        <f>SUM(C7:C13)</f>
        <v>63505</v>
      </c>
      <c r="D14" s="24">
        <f t="shared" ref="D14:E14" si="4">SUM(D7:D13)</f>
        <v>54437</v>
      </c>
      <c r="E14" s="24">
        <f t="shared" si="4"/>
        <v>8808</v>
      </c>
      <c r="F14" s="24">
        <v>63872</v>
      </c>
      <c r="G14" s="25">
        <f t="shared" si="0"/>
        <v>-367</v>
      </c>
      <c r="H14" s="24">
        <f>SUM(H7:H13)</f>
        <v>15935</v>
      </c>
      <c r="I14" s="24">
        <f t="shared" ref="I14:J14" si="5">SUM(I7:I13)</f>
        <v>13227</v>
      </c>
      <c r="J14" s="24">
        <f t="shared" si="5"/>
        <v>2708</v>
      </c>
      <c r="K14" s="24">
        <v>16156</v>
      </c>
      <c r="L14" s="25">
        <f t="shared" si="1"/>
        <v>-221</v>
      </c>
      <c r="M14" s="24">
        <f>SUM(M7:M13)</f>
        <v>13226</v>
      </c>
      <c r="N14" s="24">
        <f t="shared" ref="N14:O14" si="6">SUM(N7:N13)</f>
        <v>11043</v>
      </c>
      <c r="O14" s="24">
        <f t="shared" si="6"/>
        <v>2183</v>
      </c>
      <c r="P14" s="24">
        <v>12821</v>
      </c>
      <c r="Q14" s="24">
        <f>M14-P14</f>
        <v>405</v>
      </c>
      <c r="R14" s="24">
        <f>SUM(R7:R13)</f>
        <v>34084</v>
      </c>
      <c r="S14" s="24">
        <f t="shared" ref="S14:T14" si="7">SUM(S7:S13)</f>
        <v>30375</v>
      </c>
      <c r="T14" s="24">
        <f t="shared" si="7"/>
        <v>3969</v>
      </c>
      <c r="U14" s="24">
        <v>34895</v>
      </c>
      <c r="V14" s="24">
        <f>R14-U14</f>
        <v>-811</v>
      </c>
    </row>
    <row r="15" spans="1:22" ht="15" thickBot="1" x14ac:dyDescent="0.35">
      <c r="A15" s="22">
        <v>8</v>
      </c>
      <c r="B15" s="23" t="s">
        <v>44</v>
      </c>
      <c r="C15" s="17">
        <v>53839</v>
      </c>
      <c r="D15" s="17">
        <v>37280</v>
      </c>
      <c r="E15" s="17">
        <v>16559</v>
      </c>
      <c r="F15" s="17" t="s">
        <v>45</v>
      </c>
      <c r="G15" s="17">
        <f t="shared" si="0"/>
        <v>-809</v>
      </c>
      <c r="H15" s="17" t="s">
        <v>46</v>
      </c>
      <c r="I15" s="17" t="s">
        <v>46</v>
      </c>
      <c r="J15" s="17" t="s">
        <v>46</v>
      </c>
      <c r="K15" s="17" t="s">
        <v>46</v>
      </c>
      <c r="L15" s="17" t="s">
        <v>46</v>
      </c>
      <c r="M15" s="17">
        <v>53839</v>
      </c>
      <c r="N15" s="17">
        <v>37280</v>
      </c>
      <c r="O15" s="17">
        <v>16559</v>
      </c>
      <c r="P15" s="17">
        <v>54648</v>
      </c>
      <c r="Q15" s="17">
        <f t="shared" si="3"/>
        <v>-809</v>
      </c>
      <c r="R15" s="17" t="s">
        <v>24</v>
      </c>
      <c r="S15" s="17" t="s">
        <v>24</v>
      </c>
      <c r="T15" s="17" t="s">
        <v>24</v>
      </c>
      <c r="U15" s="17" t="s">
        <v>24</v>
      </c>
      <c r="V15" s="17" t="s">
        <v>24</v>
      </c>
    </row>
    <row r="16" spans="1:22" ht="15" thickBot="1" x14ac:dyDescent="0.35">
      <c r="A16" s="36" t="s">
        <v>47</v>
      </c>
      <c r="B16" s="37"/>
      <c r="C16" s="20">
        <f>C14+C15</f>
        <v>117344</v>
      </c>
      <c r="D16" s="20">
        <f>D14+D15</f>
        <v>91717</v>
      </c>
      <c r="E16" s="20">
        <f>E14+E15</f>
        <v>25367</v>
      </c>
      <c r="F16" s="20">
        <f>F7+F8+F9+F10+F11+F12+F13+F15</f>
        <v>118520</v>
      </c>
      <c r="G16" s="20">
        <f t="shared" si="0"/>
        <v>-1176</v>
      </c>
      <c r="H16" s="20">
        <f>H14</f>
        <v>15935</v>
      </c>
      <c r="I16" s="20">
        <f t="shared" ref="I16:K16" si="8">I14</f>
        <v>13227</v>
      </c>
      <c r="J16" s="20">
        <f t="shared" si="8"/>
        <v>2708</v>
      </c>
      <c r="K16" s="20">
        <f t="shared" si="8"/>
        <v>16156</v>
      </c>
      <c r="L16" s="20">
        <f>H16-K16</f>
        <v>-221</v>
      </c>
      <c r="M16" s="20">
        <f>M14+M15</f>
        <v>67065</v>
      </c>
      <c r="N16" s="20">
        <f t="shared" ref="N16:O16" si="9">N14+N15</f>
        <v>48323</v>
      </c>
      <c r="O16" s="20">
        <f t="shared" si="9"/>
        <v>18742</v>
      </c>
      <c r="P16" s="20">
        <f>P14+P15</f>
        <v>67469</v>
      </c>
      <c r="Q16" s="20">
        <f t="shared" si="3"/>
        <v>-404</v>
      </c>
      <c r="R16" s="20">
        <f>R14</f>
        <v>34084</v>
      </c>
      <c r="S16" s="20">
        <f t="shared" ref="S16:T16" si="10">S14</f>
        <v>30375</v>
      </c>
      <c r="T16" s="20">
        <f t="shared" si="10"/>
        <v>3969</v>
      </c>
      <c r="U16" s="20">
        <f>U7+U8+U9+U10+U11+U12+U13</f>
        <v>34895</v>
      </c>
      <c r="V16" s="20">
        <f>R16-U16</f>
        <v>-811</v>
      </c>
    </row>
    <row r="17" spans="1:22" x14ac:dyDescent="0.3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3">
      <c r="A18" s="8" t="s">
        <v>48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</sheetData>
  <mergeCells count="21">
    <mergeCell ref="V4:V6"/>
    <mergeCell ref="C5:E5"/>
    <mergeCell ref="H5:J5"/>
    <mergeCell ref="M5:O5"/>
    <mergeCell ref="R5:T5"/>
    <mergeCell ref="A14:B14"/>
    <mergeCell ref="A16:B16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P4:P6"/>
    <mergeCell ref="Q4:Q6"/>
    <mergeCell ref="R4:T4"/>
    <mergeCell ref="U4:U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2013-08-20T13:11:35Z</cp:lastPrinted>
  <dcterms:created xsi:type="dcterms:W3CDTF">2012-12-06T09:48:02Z</dcterms:created>
  <dcterms:modified xsi:type="dcterms:W3CDTF">2014-01-22T13:54:47Z</dcterms:modified>
</cp:coreProperties>
</file>