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2" r:id="rId1"/>
    <sheet name="Vilniaus" sheetId="1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V14" i="1" l="1"/>
  <c r="U14" i="1"/>
  <c r="U16" i="1" s="1"/>
  <c r="T14" i="1"/>
  <c r="T16" i="1" s="1"/>
  <c r="S14" i="1"/>
  <c r="S16" i="1" s="1"/>
  <c r="H15" i="1" l="1"/>
  <c r="D15" i="1"/>
  <c r="Q14" i="1" l="1"/>
  <c r="Q16" i="1" s="1"/>
  <c r="M14" i="1"/>
  <c r="M16" i="1" s="1"/>
  <c r="I14" i="1"/>
  <c r="I16" i="1" s="1"/>
  <c r="E14" i="1"/>
  <c r="E16" i="1" s="1"/>
  <c r="Q12" i="2"/>
  <c r="M12" i="2"/>
  <c r="I12" i="2"/>
  <c r="D18" i="4" l="1"/>
  <c r="E18" i="4"/>
  <c r="F18" i="4"/>
  <c r="C18" i="4"/>
  <c r="D12" i="4"/>
  <c r="E12" i="4"/>
  <c r="F12" i="4"/>
  <c r="C12" i="4"/>
  <c r="D11" i="2"/>
  <c r="P11" i="2" l="1"/>
  <c r="H11" i="2"/>
  <c r="P10" i="2" l="1"/>
  <c r="L10" i="2"/>
  <c r="H10" i="2"/>
  <c r="D10" i="2"/>
  <c r="P9" i="2" l="1"/>
  <c r="L9" i="2"/>
  <c r="H9" i="2"/>
  <c r="D9" i="2"/>
  <c r="P8" i="2" l="1"/>
  <c r="L8" i="2"/>
  <c r="H8" i="2"/>
  <c r="D8" i="2"/>
  <c r="L7" i="2" l="1"/>
  <c r="H7" i="2"/>
  <c r="D7" i="2"/>
  <c r="L15" i="1"/>
  <c r="D13" i="1"/>
  <c r="D12" i="1"/>
  <c r="D11" i="1"/>
  <c r="D10" i="1"/>
  <c r="D9" i="1"/>
  <c r="D7" i="1"/>
  <c r="P8" i="1" l="1"/>
  <c r="L8" i="1"/>
  <c r="H8" i="1"/>
  <c r="D8" i="1"/>
  <c r="P9" i="1" l="1"/>
  <c r="P10" i="1"/>
  <c r="P12" i="1"/>
  <c r="P13" i="1"/>
  <c r="L13" i="1"/>
  <c r="L10" i="1"/>
  <c r="H9" i="1"/>
  <c r="H10" i="1"/>
  <c r="H11" i="1"/>
  <c r="H12" i="1"/>
  <c r="H13" i="1"/>
  <c r="H7" i="1"/>
  <c r="B23" i="3" l="1"/>
  <c r="B24" i="3" s="1"/>
  <c r="A23" i="3"/>
  <c r="A24" i="3" s="1"/>
  <c r="B10" i="3"/>
  <c r="B11" i="3" s="1"/>
  <c r="A10" i="3"/>
  <c r="A11" i="3" s="1"/>
  <c r="R8" i="1" l="1"/>
  <c r="R9" i="1"/>
  <c r="R10" i="1"/>
  <c r="R11" i="1"/>
  <c r="R12" i="1"/>
  <c r="R13" i="1"/>
  <c r="R7" i="1"/>
  <c r="N8" i="1"/>
  <c r="N10" i="1"/>
  <c r="N11" i="1"/>
  <c r="N13" i="1"/>
  <c r="N15" i="1"/>
  <c r="N7" i="1"/>
  <c r="J8" i="1"/>
  <c r="J9" i="1"/>
  <c r="J10" i="1"/>
  <c r="J11" i="1"/>
  <c r="J12" i="1"/>
  <c r="J13" i="1"/>
  <c r="J15" i="1"/>
  <c r="J7" i="1"/>
  <c r="F8" i="1"/>
  <c r="F9" i="1"/>
  <c r="F10" i="1"/>
  <c r="F11" i="1"/>
  <c r="F12" i="1"/>
  <c r="F13" i="1"/>
  <c r="F15" i="1"/>
  <c r="F7" i="1"/>
  <c r="O14" i="1"/>
  <c r="K14" i="1"/>
  <c r="L14" i="1" s="1"/>
  <c r="G14" i="1"/>
  <c r="H14" i="1" s="1"/>
  <c r="C14" i="1"/>
  <c r="O16" i="1" l="1"/>
  <c r="R16" i="1" s="1"/>
  <c r="P14" i="1"/>
  <c r="C16" i="1"/>
  <c r="D14" i="1"/>
  <c r="N14" i="1"/>
  <c r="R14" i="1"/>
  <c r="J14" i="1"/>
  <c r="K16" i="1"/>
  <c r="F14" i="1"/>
  <c r="G16" i="1"/>
  <c r="J16" i="1" s="1"/>
  <c r="R9" i="2"/>
  <c r="R10" i="2"/>
  <c r="R11" i="2"/>
  <c r="R8" i="2"/>
  <c r="N8" i="2"/>
  <c r="N9" i="2"/>
  <c r="N10" i="2"/>
  <c r="N7" i="2"/>
  <c r="J8" i="2"/>
  <c r="J9" i="2"/>
  <c r="J10" i="2"/>
  <c r="J11" i="2"/>
  <c r="J7" i="2"/>
  <c r="F8" i="2"/>
  <c r="F9" i="2"/>
  <c r="F10" i="2"/>
  <c r="F11" i="2"/>
  <c r="F7" i="2"/>
  <c r="O12" i="2"/>
  <c r="P12" i="2" s="1"/>
  <c r="K12" i="2"/>
  <c r="L12" i="2" s="1"/>
  <c r="G12" i="2"/>
  <c r="H12" i="2" s="1"/>
  <c r="E12" i="2"/>
  <c r="C12" i="2"/>
  <c r="D16" i="1" l="1"/>
  <c r="N16" i="1"/>
  <c r="L16" i="1"/>
  <c r="F16" i="1"/>
  <c r="D12" i="2"/>
  <c r="J12" i="2"/>
  <c r="R12" i="2"/>
  <c r="F12" i="2"/>
  <c r="N12" i="2"/>
</calcChain>
</file>

<file path=xl/sharedStrings.xml><?xml version="1.0" encoding="utf-8"?>
<sst xmlns="http://schemas.openxmlformats.org/spreadsheetml/2006/main" count="112" uniqueCount="42">
  <si>
    <t>Eil.</t>
  </si>
  <si>
    <t>Savivaldybių</t>
  </si>
  <si>
    <t xml:space="preserve">SVB </t>
  </si>
  <si>
    <t>VB</t>
  </si>
  <si>
    <t>Miesto fil.</t>
  </si>
  <si>
    <t>Kaimo fil.</t>
  </si>
  <si>
    <t>Nr.</t>
  </si>
  <si>
    <t>viešosios</t>
  </si>
  <si>
    <t>bibliotekos</t>
  </si>
  <si>
    <t>skaičius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</si>
  <si>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</si>
  <si>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</si>
  <si>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</si>
  <si>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</si>
  <si>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</si>
  <si>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</si>
  <si>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</si>
  <si>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</si>
  <si>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</si>
  <si>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</si>
  <si>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</si>
  <si>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</si>
  <si>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</si>
  <si>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</si>
  <si>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</si>
  <si>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skirtu-mas</t>
  </si>
  <si>
    <t>Vilniaus r.</t>
  </si>
  <si>
    <t>Vaikai</t>
  </si>
  <si>
    <t>Suaugusieji</t>
  </si>
  <si>
    <t>Vart. Suagusieji.</t>
  </si>
  <si>
    <t>SVB</t>
  </si>
  <si>
    <t>MF</t>
  </si>
  <si>
    <t>KF</t>
  </si>
  <si>
    <t xml:space="preserve">Vilniaus m. </t>
  </si>
  <si>
    <t>Iš viso</t>
  </si>
  <si>
    <t>vart.sk SVB</t>
  </si>
  <si>
    <t>vaik. vart.sk.SVB</t>
  </si>
  <si>
    <t>Vart.sk.SVB,VB,MF,KF</t>
  </si>
  <si>
    <t>suaug.</t>
  </si>
  <si>
    <t>3.2.1. ALYTAUS APSKRITIES SAVIVALDYBIŲ VIEŠŲJŲ BIBLIOTEKŲ VARTOTOJŲ VAIKŲ SKAIČIUS 2020-2021 M.</t>
  </si>
  <si>
    <t>Suaugę</t>
  </si>
  <si>
    <t>3.2.1. VILNIAUS APSKRITIES SAVIVALDYBIŲ VIEŠŲJŲ BIBLIOTEKŲ VARTOTOJŲ VAIKŲ SKAIČIUS 2021-2022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</si>
</sst>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9" fontId="0" fillId="0" borderId="0" xfId="0" applyNumberFormat="1"/>
    <xf numFmtId="0" fontId="4" fillId="3" borderId="13" xfId="0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/>
    <xf numFmtId="0" fontId="4" fillId="3" borderId="1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2" fillId="2" borderId="0" xfId="0" applyFont="1" applyFill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6" fillId="4" borderId="12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vertical="top" wrapText="1"/>
    </xf>
    <xf numFmtId="164" fontId="6" fillId="4" borderId="1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3" fillId="2" borderId="0" xfId="0" applyFont="1" applyFill="1"/>
    <xf numFmtId="164" fontId="4" fillId="3" borderId="13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0" fillId="2" borderId="0" xfId="0" applyFont="1" applyFill="1"/>
    <xf numFmtId="0" fontId="13" fillId="2" borderId="0" xfId="0" applyFont="1" applyFill="1" applyAlignment="1"/>
    <xf numFmtId="0" fontId="7" fillId="4" borderId="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top" wrapText="1"/>
    </xf>
    <xf numFmtId="0" fontId="11" fillId="3" borderId="5" xfId="0" applyFont="1" applyFill="1" applyBorder="1" applyAlignment="1"/>
    <xf numFmtId="0" fontId="0" fillId="0" borderId="0" xfId="0" applyAlignment="1">
      <alignment horizontal="center"/>
    </xf>
    <xf numFmtId="0" fontId="16" fillId="2" borderId="0" xfId="0" applyFont="1" applyFill="1"/>
    <xf numFmtId="0" fontId="17" fillId="2" borderId="0" xfId="0" applyFont="1" applyFill="1" applyAlignment="1"/>
    <xf numFmtId="0" fontId="17" fillId="2" borderId="0" xfId="0" applyFont="1" applyFill="1"/>
    <xf numFmtId="0" fontId="17" fillId="2" borderId="0" xfId="0" applyFont="1" applyFill="1" applyAlignment="1">
      <alignment horizontal="right"/>
    </xf>
    <xf numFmtId="0" fontId="18" fillId="2" borderId="0" xfId="0" applyFont="1" applyFill="1" applyBorder="1" applyAlignment="1">
      <alignment horizontal="center"/>
    </xf>
    <xf numFmtId="1" fontId="16" fillId="2" borderId="0" xfId="0" applyNumberFormat="1" applyFont="1" applyFill="1"/>
    <xf numFmtId="0" fontId="1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9157954214056575"/>
          <c:w val="0.86111111111111116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29C-4CE6-B860-9800865EA56C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29C-4CE6-B860-9800865EA56C}"/>
              </c:ext>
            </c:extLst>
          </c:dPt>
          <c:dLbls>
            <c:dLbl>
              <c:idx val="0"/>
              <c:layout>
                <c:manualLayout>
                  <c:x val="-0.25026520122484691"/>
                  <c:y val="-0.201708588509769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9C-4CE6-B860-9800865EA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(Alytaus!$Y$5,Alytaus!$Z$5)</c:f>
              <c:strCache>
                <c:ptCount val="2"/>
                <c:pt idx="0">
                  <c:v>Suaugę</c:v>
                </c:pt>
                <c:pt idx="1">
                  <c:v>Vaikai</c:v>
                </c:pt>
              </c:strCache>
            </c:strRef>
          </c:cat>
          <c:val>
            <c:numRef>
              <c:f>(Alytaus!$Y$6,Alytaus!$C$12)</c:f>
              <c:numCache>
                <c:formatCode>General</c:formatCode>
                <c:ptCount val="2"/>
                <c:pt idx="0">
                  <c:v>18230</c:v>
                </c:pt>
                <c:pt idx="1">
                  <c:v>6374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9C-4CE6-B860-9800865EA5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Alytaus apskrities bibliotekose 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22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788408208541319"/>
          <c:y val="2.3393751842027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414309484193012E-2"/>
          <c:y val="0.25349469496021221"/>
          <c:w val="0.93543168792752818"/>
          <c:h val="0.624920424403183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73148148148148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kern="1200" baseline="0">
                        <a:solidFill>
                          <a:sysClr val="window" lastClr="FFFFFF"/>
                        </a:solidFill>
                      </a:rPr>
                      <a:t>9351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63-4EBB-A11C-4996652B5817}"/>
                </c:ext>
              </c:extLst>
            </c:dLbl>
            <c:dLbl>
              <c:idx val="1"/>
              <c:layout>
                <c:manualLayout>
                  <c:x val="1.2293140089042932E-2"/>
                  <c:y val="0.198582665772691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7273</a:t>
                    </a:r>
                  </a:p>
                  <a:p>
                    <a:r>
                      <a:rPr lang="en-US"/>
                      <a:t>(-28,57 %)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63-4EBB-A11C-4996652B5817}"/>
                </c:ext>
              </c:extLst>
            </c:dLbl>
            <c:dLbl>
              <c:idx val="2"/>
              <c:layout>
                <c:manualLayout>
                  <c:x val="9.219855066782242E-3"/>
                  <c:y val="0.166772820058068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6374</a:t>
                    </a:r>
                  </a:p>
                  <a:p>
                    <a:r>
                      <a:rPr lang="en-US"/>
                      <a:t>(-14,1</a:t>
                    </a:r>
                    <a:r>
                      <a:rPr lang="en-US" baseline="0"/>
                      <a:t> </a:t>
                    </a:r>
                    <a:r>
                      <a:rPr lang="en-US"/>
                      <a:t>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63-4EBB-A11C-4996652B58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(Alytaus!$X$10,Alytaus!$Y$10,Alytaus!$C$5)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(Alytaus!$X$11,Alytaus!$Y$11,Alytaus!$C$12)</c:f>
              <c:numCache>
                <c:formatCode>General</c:formatCode>
                <c:ptCount val="3"/>
                <c:pt idx="0">
                  <c:v>9351</c:v>
                </c:pt>
                <c:pt idx="1">
                  <c:v>7273</c:v>
                </c:pt>
                <c:pt idx="2">
                  <c:v>6374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63-4EBB-A11C-4996652B58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584064"/>
        <c:axId val="98585600"/>
        <c:axId val="0"/>
      </c:bar3DChart>
      <c:catAx>
        <c:axId val="985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585600"/>
        <c:crosses val="autoZero"/>
        <c:auto val="1"/>
        <c:lblAlgn val="ctr"/>
        <c:lblOffset val="100"/>
        <c:noMultiLvlLbl val="0"/>
      </c:catAx>
      <c:valAx>
        <c:axId val="9858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58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589520786399264"/>
          <c:y val="2.3436243010793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4703611769792719"/>
          <c:w val="1"/>
          <c:h val="0.752963882302072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920-4DD6-9FDA-0CC22E48A3E1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920-4DD6-9FDA-0CC22E48A3E1}"/>
              </c:ext>
            </c:extLst>
          </c:dPt>
          <c:dLbls>
            <c:dLbl>
              <c:idx val="0"/>
              <c:layout>
                <c:manualLayout>
                  <c:x val="-0.26892814960629924"/>
                  <c:y val="-0.22859580052493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20-4DD6-9FDA-0CC22E48A3E1}"/>
                </c:ext>
              </c:extLst>
            </c:dLbl>
            <c:dLbl>
              <c:idx val="1"/>
              <c:layout>
                <c:manualLayout>
                  <c:x val="0.11764134714345693"/>
                  <c:y val="0.129952179160411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16030055967907"/>
                      <c:h val="0.176809500401866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920-4DD6-9FDA-0CC22E48A3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(Alytaus!$Y$5,Alytaus!$Z$5)</c:f>
              <c:strCache>
                <c:ptCount val="2"/>
                <c:pt idx="0">
                  <c:v>Suaugę</c:v>
                </c:pt>
                <c:pt idx="1">
                  <c:v>Vaikai</c:v>
                </c:pt>
              </c:strCache>
            </c:strRef>
          </c:cat>
          <c:val>
            <c:numRef>
              <c:f>(Vilniaus!$Y$7,Vilniaus!$C$16)</c:f>
              <c:numCache>
                <c:formatCode>0</c:formatCode>
                <c:ptCount val="2"/>
                <c:pt idx="0">
                  <c:v>55360</c:v>
                </c:pt>
                <c:pt idx="1">
                  <c:v>14068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0-4DD6-9FDA-0CC22E48A3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2020-20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2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AB-4D6B-939D-66CBA23676BC}"/>
                </c:ext>
              </c:extLst>
            </c:dLbl>
            <c:dLbl>
              <c:idx val="1"/>
              <c:layout>
                <c:manualLayout>
                  <c:x val="2.7777777777778286E-3"/>
                  <c:y val="0.199074074074074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12907</a:t>
                    </a:r>
                  </a:p>
                  <a:p>
                    <a:r>
                      <a:rPr lang="en-US"/>
                      <a:t>(-81,83%)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AB-4D6B-939D-66CBA23676BC}"/>
                </c:ext>
              </c:extLst>
            </c:dLbl>
            <c:dLbl>
              <c:idx val="2"/>
              <c:layout>
                <c:manualLayout>
                  <c:x val="0"/>
                  <c:y val="0.15740740740740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14068</a:t>
                    </a:r>
                  </a:p>
                  <a:p>
                    <a:r>
                      <a:rPr lang="en-US"/>
                      <a:t>(8,25%)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AB-4D6B-939D-66CBA23676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(Vilniaus!$X$13,Vilniaus!$Y$13,Vilniaus!$C$5)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(Vilniaus!$X$14,Vilniaus!$Y$14,Vilniaus!$C$16)</c:f>
              <c:numCache>
                <c:formatCode>General</c:formatCode>
                <c:ptCount val="3"/>
                <c:pt idx="0">
                  <c:v>23470</c:v>
                </c:pt>
                <c:pt idx="1">
                  <c:v>12907</c:v>
                </c:pt>
                <c:pt idx="2" formatCode="0">
                  <c:v>14068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AB-4D6B-939D-66CBA23676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716544"/>
        <c:axId val="100719232"/>
        <c:axId val="0"/>
      </c:bar3DChart>
      <c:catAx>
        <c:axId val="1007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719232"/>
        <c:crosses val="autoZero"/>
        <c:auto val="1"/>
        <c:lblAlgn val="ctr"/>
        <c:lblOffset val="100"/>
        <c:noMultiLvlLbl val="0"/>
      </c:catAx>
      <c:valAx>
        <c:axId val="100719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71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</a:t>
            </a:r>
            <a:r>
              <a:rPr lang="lt-LT" b="1">
                <a:solidFill>
                  <a:schemeClr val="tx1"/>
                </a:solidFill>
              </a:rPr>
              <a:t>ties bibliotekų</a:t>
            </a:r>
            <a:r>
              <a:rPr lang="lt-LT" b="1" baseline="0">
                <a:solidFill>
                  <a:schemeClr val="tx1"/>
                </a:solidFill>
              </a:rPr>
              <a:t> vartotojai:</a:t>
            </a:r>
          </a:p>
          <a:p>
            <a:pPr>
              <a:defRPr/>
            </a:pPr>
            <a:r>
              <a:rPr lang="lt-LT" b="1" baseline="0">
                <a:solidFill>
                  <a:schemeClr val="tx1"/>
                </a:solidFill>
              </a:rPr>
              <a:t>vaikai ir suaugusieji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40555555555555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62-4C2C-81D4-0E579687654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62-4C2C-81D4-0E5796876549}"/>
              </c:ext>
            </c:extLst>
          </c:dPt>
          <c:dLbls>
            <c:dLbl>
              <c:idx val="0"/>
              <c:layout>
                <c:manualLayout>
                  <c:x val="-0.15452318460192477"/>
                  <c:y val="7.342228054826480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Vaikai</a:t>
                    </a:r>
                  </a:p>
                  <a:p>
                    <a:fld id="{BD7B3FFA-2378-4609-9622-3C2AA97347D2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162-4C2C-81D4-0E5796876549}"/>
                </c:ext>
              </c:extLst>
            </c:dLbl>
            <c:dLbl>
              <c:idx val="1"/>
              <c:layout>
                <c:manualLayout>
                  <c:x val="0.2329109798775153"/>
                  <c:y val="-0.180148002333041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fld id="{4A7D4CCF-0B56-4B81-9AF7-91E9CFC163DC}" type="VALU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162-4C2C-81D4-0E5796876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62-4C2C-81D4-0E57968765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Vartotojų vaikų skaičiau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58-43BA-9194-9D96820E5BB4}"/>
                </c:ext>
              </c:extLst>
            </c:dLbl>
            <c:dLbl>
              <c:idx val="1"/>
              <c:layout>
                <c:manualLayout>
                  <c:x val="-5.5555555555555558E-3"/>
                  <c:y val="0.21759259259259259"/>
                </c:manualLayout>
              </c:layout>
              <c:tx>
                <c:rich>
                  <a:bodyPr/>
                  <a:lstStyle/>
                  <a:p>
                    <a:fld id="{5AAB622A-5F28-475B-9C04-43498E92781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A58-43BA-9194-9D96820E5BB4}"/>
                </c:ext>
              </c:extLst>
            </c:dLbl>
            <c:dLbl>
              <c:idx val="2"/>
              <c:layout>
                <c:manualLayout>
                  <c:x val="-1.0185067526415994E-16"/>
                  <c:y val="0.18992434210526316"/>
                </c:manualLayout>
              </c:layout>
              <c:tx>
                <c:rich>
                  <a:bodyPr/>
                  <a:lstStyle/>
                  <a:p>
                    <a:fld id="{3818EFEE-2979-47B0-8019-1BC5E5288F38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A58-43BA-9194-9D96820E5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12880</c:v>
                </c:pt>
                <c:pt idx="1">
                  <c:v>12753</c:v>
                </c:pt>
                <c:pt idx="2">
                  <c:v>12419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58-43BA-9194-9D96820E5B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292096"/>
        <c:axId val="102299136"/>
        <c:axId val="0"/>
      </c:bar3DChart>
      <c:catAx>
        <c:axId val="10229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299136"/>
        <c:crosses val="autoZero"/>
        <c:auto val="1"/>
        <c:lblAlgn val="ctr"/>
        <c:lblOffset val="100"/>
        <c:noMultiLvlLbl val="0"/>
      </c:catAx>
      <c:valAx>
        <c:axId val="1022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29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ties bibliotekų vartotojai: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8754057017543866"/>
          <c:w val="0.81388888888888888"/>
          <c:h val="0.597501461988304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77-4FB5-AAC6-516344C5FFD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77-4FB5-AAC6-516344C5FFD9}"/>
              </c:ext>
            </c:extLst>
          </c:dPt>
          <c:dLbls>
            <c:dLbl>
              <c:idx val="0"/>
              <c:layout>
                <c:manualLayout>
                  <c:x val="-0.18437270341207349"/>
                  <c:y val="6.823964712744240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20ACA051-2A6F-42D9-8664-31B453644D98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77-4FB5-AAC6-516344C5FFD9}"/>
                </c:ext>
              </c:extLst>
            </c:dLbl>
            <c:dLbl>
              <c:idx val="1"/>
              <c:layout>
                <c:manualLayout>
                  <c:x val="0.24375339020122486"/>
                  <c:y val="-0.209232090643274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pPr>
                      <a:defRPr/>
                    </a:pPr>
                    <a:fld id="{590085D1-7851-4F22-8065-C81C333D4926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19444444444443"/>
                      <c:h val="0.174259259259259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77-4FB5-AAC6-516344C5FF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Lapas1!$B$13:$B$14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77-4FB5-AAC6-516344C5FF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vaikų skaičiau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359733158355205"/>
          <c:y val="5.570175438596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209064327485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EE-4559-9826-04558F4AED6D}"/>
                </c:ext>
              </c:extLst>
            </c:dLbl>
            <c:dLbl>
              <c:idx val="1"/>
              <c:layout>
                <c:manualLayout>
                  <c:x val="-5.0925337632079971E-17"/>
                  <c:y val="0.25065789473684208"/>
                </c:manualLayout>
              </c:layout>
              <c:tx>
                <c:rich>
                  <a:bodyPr/>
                  <a:lstStyle/>
                  <a:p>
                    <a:fld id="{ADEE95A0-744F-4DFA-966C-09FA30CEA76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EE-4559-9826-04558F4AED6D}"/>
                </c:ext>
              </c:extLst>
            </c:dLbl>
            <c:dLbl>
              <c:idx val="2"/>
              <c:layout>
                <c:manualLayout>
                  <c:x val="5.5555555555554534E-3"/>
                  <c:y val="0.12997076023391813"/>
                </c:manualLayout>
              </c:layout>
              <c:tx>
                <c:rich>
                  <a:bodyPr/>
                  <a:lstStyle/>
                  <a:p>
                    <a:fld id="{81BE17CD-3C59-479B-85F8-414AB6E715D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6EE-4559-9826-04558F4AED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35016</c:v>
                </c:pt>
                <c:pt idx="1">
                  <c:v>35057</c:v>
                </c:pt>
                <c:pt idx="2">
                  <c:v>32277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EE-4559-9826-04558F4AED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7887232"/>
        <c:axId val="107898368"/>
        <c:axId val="0"/>
      </c:bar3DChart>
      <c:catAx>
        <c:axId val="1078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7898368"/>
        <c:crosses val="autoZero"/>
        <c:auto val="1"/>
        <c:lblAlgn val="ctr"/>
        <c:lblOffset val="100"/>
        <c:noMultiLvlLbl val="0"/>
      </c:catAx>
      <c:valAx>
        <c:axId val="107898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8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13</xdr:row>
      <xdr:rowOff>7327</xdr:rowOff>
    </xdr:from>
    <xdr:to>
      <xdr:col>8</xdr:col>
      <xdr:colOff>168520</xdr:colOff>
      <xdr:row>27</xdr:row>
      <xdr:rowOff>21981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124558</xdr:colOff>
      <xdr:row>13</xdr:row>
      <xdr:rowOff>14654</xdr:rowOff>
    </xdr:from>
    <xdr:to>
      <xdr:col>17</xdr:col>
      <xdr:colOff>461597</xdr:colOff>
      <xdr:row>27</xdr:row>
      <xdr:rowOff>29308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80596</xdr:colOff>
      <xdr:row>17</xdr:row>
      <xdr:rowOff>43962</xdr:rowOff>
    </xdr:from>
    <xdr:to>
      <xdr:col>8</xdr:col>
      <xdr:colOff>278423</xdr:colOff>
      <xdr:row>31</xdr:row>
      <xdr:rowOff>80595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256442</xdr:colOff>
      <xdr:row>17</xdr:row>
      <xdr:rowOff>58616</xdr:rowOff>
    </xdr:from>
    <xdr:to>
      <xdr:col>17</xdr:col>
      <xdr:colOff>402979</xdr:colOff>
      <xdr:row>31</xdr:row>
      <xdr:rowOff>80596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42862</xdr:rowOff>
    </xdr:from>
    <xdr:to>
      <xdr:col>10</xdr:col>
      <xdr:colOff>300450</xdr:colOff>
      <xdr:row>15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16</xdr:row>
      <xdr:rowOff>52387</xdr:rowOff>
    </xdr:from>
    <xdr:to>
      <xdr:col>10</xdr:col>
      <xdr:colOff>324262</xdr:colOff>
      <xdr:row>30</xdr:row>
      <xdr:rowOff>85387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</xdr:row>
      <xdr:rowOff>90487</xdr:rowOff>
    </xdr:from>
    <xdr:to>
      <xdr:col>18</xdr:col>
      <xdr:colOff>90900</xdr:colOff>
      <xdr:row>15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16</xdr:row>
      <xdr:rowOff>33337</xdr:rowOff>
    </xdr:from>
    <xdr:to>
      <xdr:col>18</xdr:col>
      <xdr:colOff>109950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H35"/>
  <sheetViews>
    <sheetView zoomScale="130" zoomScaleNormal="130" workbookViewId="0">
      <selection activeCell="A2" sqref="A2:R2"/>
    </sheetView>
  </sheetViews>
  <sheetFormatPr defaultColWidth="8.85546875" defaultRowHeight="15" x14ac:dyDescent="0.25"/>
  <cols>
    <col min="1" max="1" width="3.28515625" style="1" customWidth="1"/>
    <col min="2" max="2" width="11.28515625" style="1" customWidth="1"/>
    <col min="3" max="3" width="6.85546875" style="1" customWidth="1"/>
    <col min="4" max="4" width="6.5703125" style="1" customWidth="1"/>
    <col min="5" max="5" width="7.28515625" style="1" customWidth="1"/>
    <col min="6" max="6" width="6.28515625" style="1" customWidth="1"/>
    <col min="7" max="7" width="6.7109375" style="1" customWidth="1"/>
    <col min="8" max="8" width="6" style="1" customWidth="1"/>
    <col min="9" max="9" width="5.5703125" style="1" customWidth="1"/>
    <col min="10" max="10" width="6.140625" style="1" customWidth="1"/>
    <col min="11" max="11" width="6" style="1" customWidth="1"/>
    <col min="12" max="12" width="6.42578125" style="1" customWidth="1"/>
    <col min="13" max="13" width="6.7109375" style="1" customWidth="1"/>
    <col min="14" max="14" width="6.42578125" style="1" customWidth="1"/>
    <col min="15" max="15" width="6.7109375" style="1" customWidth="1"/>
    <col min="16" max="16" width="6.42578125" style="1" customWidth="1"/>
    <col min="17" max="17" width="6.7109375" style="1" customWidth="1"/>
    <col min="18" max="18" width="7.42578125" style="1" customWidth="1"/>
    <col min="19" max="16384" width="8.85546875" style="1"/>
  </cols>
  <sheetData>
    <row r="2" spans="1:34" x14ac:dyDescent="0.25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34"/>
      <c r="T2" s="34"/>
      <c r="U2" s="34"/>
      <c r="V2" s="34"/>
      <c r="W2" s="34"/>
      <c r="X2" s="34"/>
      <c r="Y2" s="34"/>
      <c r="Z2" s="34"/>
      <c r="AA2" s="34"/>
      <c r="AB2" s="24"/>
      <c r="AC2" s="24"/>
      <c r="AD2" s="24"/>
      <c r="AE2" s="24"/>
      <c r="AF2" s="24"/>
      <c r="AG2" s="24"/>
      <c r="AH2" s="24"/>
    </row>
    <row r="3" spans="1:3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4"/>
      <c r="T3" s="34"/>
      <c r="U3" s="34"/>
      <c r="V3" s="34"/>
      <c r="W3" s="34"/>
      <c r="X3" s="34"/>
      <c r="Y3" s="34"/>
      <c r="Z3" s="34"/>
      <c r="AA3" s="34"/>
      <c r="AB3" s="24"/>
      <c r="AC3" s="24"/>
      <c r="AD3" s="24"/>
      <c r="AE3" s="24"/>
      <c r="AF3" s="24"/>
      <c r="AG3" s="24"/>
      <c r="AH3" s="24"/>
    </row>
    <row r="4" spans="1:34" x14ac:dyDescent="0.25">
      <c r="A4" s="11" t="s">
        <v>0</v>
      </c>
      <c r="B4" s="12" t="s">
        <v>1</v>
      </c>
      <c r="C4" s="56" t="s">
        <v>2</v>
      </c>
      <c r="D4" s="57"/>
      <c r="E4" s="57"/>
      <c r="F4" s="58"/>
      <c r="G4" s="56" t="s">
        <v>3</v>
      </c>
      <c r="H4" s="57"/>
      <c r="I4" s="57"/>
      <c r="J4" s="58"/>
      <c r="K4" s="56" t="s">
        <v>4</v>
      </c>
      <c r="L4" s="57"/>
      <c r="M4" s="57"/>
      <c r="N4" s="58"/>
      <c r="O4" s="56" t="s">
        <v>5</v>
      </c>
      <c r="P4" s="57"/>
      <c r="Q4" s="57"/>
      <c r="R4" s="58"/>
      <c r="S4" s="34"/>
      <c r="T4" s="34"/>
      <c r="U4" s="34"/>
      <c r="V4" s="34"/>
      <c r="W4" s="72"/>
      <c r="X4" s="72"/>
      <c r="Y4" s="72"/>
      <c r="Z4" s="72"/>
      <c r="AA4" s="34"/>
      <c r="AB4" s="24"/>
      <c r="AC4" s="24"/>
      <c r="AD4" s="24"/>
      <c r="AE4" s="24"/>
      <c r="AF4" s="24"/>
      <c r="AG4" s="24"/>
      <c r="AH4" s="24"/>
    </row>
    <row r="5" spans="1:34" x14ac:dyDescent="0.25">
      <c r="A5" s="13" t="s">
        <v>6</v>
      </c>
      <c r="B5" s="14" t="s">
        <v>7</v>
      </c>
      <c r="C5" s="61">
        <v>2022</v>
      </c>
      <c r="D5" s="62"/>
      <c r="E5" s="54">
        <v>2021</v>
      </c>
      <c r="F5" s="59" t="s">
        <v>25</v>
      </c>
      <c r="G5" s="61">
        <v>2022</v>
      </c>
      <c r="H5" s="62"/>
      <c r="I5" s="54">
        <v>2021</v>
      </c>
      <c r="J5" s="59" t="s">
        <v>25</v>
      </c>
      <c r="K5" s="61">
        <v>2022</v>
      </c>
      <c r="L5" s="62"/>
      <c r="M5" s="54">
        <v>2021</v>
      </c>
      <c r="N5" s="59" t="s">
        <v>25</v>
      </c>
      <c r="O5" s="61">
        <v>2022</v>
      </c>
      <c r="P5" s="62"/>
      <c r="Q5" s="54">
        <v>2021</v>
      </c>
      <c r="R5" s="59" t="s">
        <v>25</v>
      </c>
      <c r="S5" s="34"/>
      <c r="T5" s="34"/>
      <c r="U5" s="34"/>
      <c r="V5" s="34"/>
      <c r="W5" s="72"/>
      <c r="X5" s="72" t="s">
        <v>34</v>
      </c>
      <c r="Y5" s="72" t="s">
        <v>40</v>
      </c>
      <c r="Z5" s="72" t="s">
        <v>27</v>
      </c>
      <c r="AA5" s="34"/>
      <c r="AB5" s="24"/>
      <c r="AC5" s="24"/>
      <c r="AD5" s="24"/>
      <c r="AE5" s="24"/>
      <c r="AF5" s="24"/>
      <c r="AG5" s="24"/>
      <c r="AH5" s="24"/>
    </row>
    <row r="6" spans="1:34" x14ac:dyDescent="0.25">
      <c r="A6" s="15"/>
      <c r="B6" s="14" t="s">
        <v>8</v>
      </c>
      <c r="C6" s="16" t="s">
        <v>9</v>
      </c>
      <c r="D6" s="17" t="s">
        <v>10</v>
      </c>
      <c r="E6" s="55"/>
      <c r="F6" s="60"/>
      <c r="G6" s="18" t="s">
        <v>9</v>
      </c>
      <c r="H6" s="18" t="s">
        <v>10</v>
      </c>
      <c r="I6" s="55"/>
      <c r="J6" s="60"/>
      <c r="K6" s="19" t="s">
        <v>9</v>
      </c>
      <c r="L6" s="18" t="s">
        <v>10</v>
      </c>
      <c r="M6" s="55"/>
      <c r="N6" s="60"/>
      <c r="O6" s="19" t="s">
        <v>9</v>
      </c>
      <c r="P6" s="18" t="s">
        <v>10</v>
      </c>
      <c r="Q6" s="55"/>
      <c r="R6" s="60"/>
      <c r="S6" s="34"/>
      <c r="T6" s="34"/>
      <c r="U6" s="34"/>
      <c r="V6" s="34"/>
      <c r="W6" s="72"/>
      <c r="X6" s="72">
        <v>24604</v>
      </c>
      <c r="Y6" s="72">
        <v>18230</v>
      </c>
      <c r="Z6" s="72"/>
      <c r="AA6" s="34"/>
      <c r="AB6" s="24"/>
      <c r="AC6" s="24"/>
      <c r="AD6" s="24"/>
      <c r="AE6" s="24"/>
      <c r="AF6" s="24"/>
      <c r="AG6" s="24"/>
      <c r="AH6" s="24"/>
    </row>
    <row r="7" spans="1:34" x14ac:dyDescent="0.25">
      <c r="A7" s="20">
        <v>1</v>
      </c>
      <c r="B7" s="28" t="s">
        <v>20</v>
      </c>
      <c r="C7" s="20">
        <v>724</v>
      </c>
      <c r="D7" s="32">
        <f>C7/Sheet1!C13*100</f>
        <v>8.7970838396111795</v>
      </c>
      <c r="E7" s="20">
        <v>0</v>
      </c>
      <c r="F7" s="20">
        <f>C7:C12-E7:E12</f>
        <v>724</v>
      </c>
      <c r="G7" s="20">
        <v>524</v>
      </c>
      <c r="H7" s="32">
        <f>G7/Sheet1!D13*100</f>
        <v>9.8274568642160531</v>
      </c>
      <c r="I7" s="20">
        <v>0</v>
      </c>
      <c r="J7" s="20">
        <f>G7:G12-I7:I12</f>
        <v>524</v>
      </c>
      <c r="K7" s="20">
        <v>200</v>
      </c>
      <c r="L7" s="32">
        <f>K7/Sheet1!E13*100</f>
        <v>6.9013112491373363</v>
      </c>
      <c r="M7" s="20">
        <v>0</v>
      </c>
      <c r="N7" s="20">
        <f>K7:K12-M7:M12</f>
        <v>200</v>
      </c>
      <c r="O7" s="20" t="s">
        <v>14</v>
      </c>
      <c r="P7" s="32" t="s">
        <v>14</v>
      </c>
      <c r="Q7" s="20" t="s">
        <v>14</v>
      </c>
      <c r="R7" s="20" t="s">
        <v>14</v>
      </c>
      <c r="S7" s="34"/>
      <c r="T7" s="34"/>
      <c r="U7" s="34"/>
      <c r="V7" s="34"/>
      <c r="W7" s="72"/>
      <c r="X7" s="72"/>
      <c r="Y7" s="72"/>
      <c r="Z7" s="72"/>
      <c r="AA7" s="34"/>
      <c r="AB7" s="24"/>
      <c r="AC7" s="24"/>
      <c r="AD7" s="24"/>
      <c r="AE7" s="24"/>
      <c r="AF7" s="24"/>
      <c r="AG7" s="24"/>
      <c r="AH7" s="24"/>
    </row>
    <row r="8" spans="1:34" ht="14.45" customHeight="1" x14ac:dyDescent="0.25">
      <c r="A8" s="20">
        <v>2</v>
      </c>
      <c r="B8" s="29" t="s">
        <v>21</v>
      </c>
      <c r="C8" s="20">
        <v>1214</v>
      </c>
      <c r="D8" s="32">
        <f>C8/Sheet1!C14*100</f>
        <v>8.8762155443445199</v>
      </c>
      <c r="E8" s="20">
        <v>1951</v>
      </c>
      <c r="F8" s="20">
        <f t="shared" ref="F8:F9" si="0">C8:C13-E8:E13</f>
        <v>-737</v>
      </c>
      <c r="G8" s="20">
        <v>262</v>
      </c>
      <c r="H8" s="32">
        <f>G8/Sheet1!D14*100</f>
        <v>4.0482076637824473</v>
      </c>
      <c r="I8" s="20">
        <v>541</v>
      </c>
      <c r="J8" s="20">
        <f t="shared" ref="J8:J9" si="1">G8:G13-I8:I13</f>
        <v>-279</v>
      </c>
      <c r="K8" s="20">
        <v>158</v>
      </c>
      <c r="L8" s="32">
        <f>K8/Sheet1!E14*100</f>
        <v>12.107279693486591</v>
      </c>
      <c r="M8" s="20">
        <v>319</v>
      </c>
      <c r="N8" s="20">
        <f t="shared" ref="N8:N9" si="2">K8:K13-M8:M13</f>
        <v>-161</v>
      </c>
      <c r="O8" s="20">
        <v>794</v>
      </c>
      <c r="P8" s="32">
        <f>O8/Sheet1!F14*100</f>
        <v>13.457627118644066</v>
      </c>
      <c r="Q8" s="20">
        <v>1091</v>
      </c>
      <c r="R8" s="20">
        <f>O8:O12-Q8:Q12</f>
        <v>-297</v>
      </c>
      <c r="S8" s="34"/>
      <c r="T8" s="34"/>
      <c r="U8" s="34"/>
      <c r="V8" s="34"/>
      <c r="W8" s="72"/>
      <c r="X8" s="72"/>
      <c r="Y8" s="72"/>
      <c r="Z8" s="72"/>
      <c r="AA8" s="34"/>
      <c r="AB8" s="24"/>
      <c r="AC8" s="24"/>
      <c r="AD8" s="24"/>
      <c r="AE8" s="24"/>
      <c r="AF8" s="24"/>
      <c r="AG8" s="24"/>
      <c r="AH8" s="24"/>
    </row>
    <row r="9" spans="1:34" x14ac:dyDescent="0.25">
      <c r="A9" s="20">
        <v>3</v>
      </c>
      <c r="B9" s="29" t="s">
        <v>22</v>
      </c>
      <c r="C9" s="20">
        <v>1934</v>
      </c>
      <c r="D9" s="32">
        <f>C9/Sheet1!C15*100</f>
        <v>28.196530106429506</v>
      </c>
      <c r="E9" s="20">
        <v>1975</v>
      </c>
      <c r="F9" s="20">
        <f t="shared" si="0"/>
        <v>-41</v>
      </c>
      <c r="G9" s="20">
        <v>1515</v>
      </c>
      <c r="H9" s="32">
        <f>G9/Sheet1!D15*100</f>
        <v>31.147203947368425</v>
      </c>
      <c r="I9" s="20">
        <v>1511</v>
      </c>
      <c r="J9" s="20">
        <f t="shared" si="1"/>
        <v>4</v>
      </c>
      <c r="K9" s="20">
        <v>246</v>
      </c>
      <c r="L9" s="32">
        <f>K9/Sheet1!E15*100</f>
        <v>25.894736842105264</v>
      </c>
      <c r="M9" s="20">
        <v>241</v>
      </c>
      <c r="N9" s="20">
        <f t="shared" si="2"/>
        <v>5</v>
      </c>
      <c r="O9" s="20">
        <v>173</v>
      </c>
      <c r="P9" s="32">
        <f>O9/Sheet1!F15*100</f>
        <v>16.555023923444974</v>
      </c>
      <c r="Q9" s="20">
        <v>223</v>
      </c>
      <c r="R9" s="20">
        <f t="shared" ref="R9:R10" si="3">O9:O13-Q9:Q13</f>
        <v>-50</v>
      </c>
      <c r="S9" s="34"/>
      <c r="T9" s="34"/>
      <c r="U9" s="34"/>
      <c r="V9" s="34"/>
      <c r="W9" s="72"/>
      <c r="X9" s="72"/>
      <c r="Y9" s="72"/>
      <c r="Z9" s="72"/>
      <c r="AA9" s="34"/>
      <c r="AB9" s="24"/>
      <c r="AC9" s="24"/>
      <c r="AD9" s="24"/>
      <c r="AE9" s="24"/>
      <c r="AF9" s="24"/>
      <c r="AG9" s="24"/>
      <c r="AH9" s="24"/>
    </row>
    <row r="10" spans="1:34" x14ac:dyDescent="0.25">
      <c r="A10" s="20">
        <v>4</v>
      </c>
      <c r="B10" s="29" t="s">
        <v>23</v>
      </c>
      <c r="C10" s="20">
        <v>1373</v>
      </c>
      <c r="D10" s="32">
        <f>C10/Sheet1!C16*100</f>
        <v>22.750621375310686</v>
      </c>
      <c r="E10" s="20">
        <v>1798</v>
      </c>
      <c r="F10" s="20">
        <f>C10:C14-E10:E14</f>
        <v>-425</v>
      </c>
      <c r="G10" s="20">
        <v>496</v>
      </c>
      <c r="H10" s="32">
        <f>G10/Sheet1!D16*100</f>
        <v>26.767404209390179</v>
      </c>
      <c r="I10" s="20">
        <v>815</v>
      </c>
      <c r="J10" s="20">
        <f>G10:G14-I10:I14</f>
        <v>-319</v>
      </c>
      <c r="K10" s="20">
        <v>137</v>
      </c>
      <c r="L10" s="32">
        <f>K10/Sheet1!E16*100</f>
        <v>28.24742268041237</v>
      </c>
      <c r="M10" s="20">
        <v>151</v>
      </c>
      <c r="N10" s="20">
        <f>K10:K14-M10:M14</f>
        <v>-14</v>
      </c>
      <c r="O10" s="20">
        <v>740</v>
      </c>
      <c r="P10" s="32">
        <f>O10/Sheet1!F16*100</f>
        <v>20.016229375169058</v>
      </c>
      <c r="Q10" s="20">
        <v>832</v>
      </c>
      <c r="R10" s="20">
        <f t="shared" si="3"/>
        <v>-92</v>
      </c>
      <c r="S10" s="34"/>
      <c r="T10" s="34"/>
      <c r="U10" s="34"/>
      <c r="V10" s="34"/>
      <c r="W10" s="72"/>
      <c r="X10" s="72">
        <v>2020</v>
      </c>
      <c r="Y10" s="72">
        <v>2021</v>
      </c>
      <c r="Z10" s="72"/>
      <c r="AA10" s="34"/>
      <c r="AB10" s="24"/>
      <c r="AC10" s="24"/>
      <c r="AD10" s="24"/>
      <c r="AE10" s="24"/>
      <c r="AF10" s="24"/>
      <c r="AG10" s="24"/>
      <c r="AH10" s="24"/>
    </row>
    <row r="11" spans="1:34" ht="15.75" thickBot="1" x14ac:dyDescent="0.3">
      <c r="A11" s="20">
        <v>5</v>
      </c>
      <c r="B11" s="29" t="s">
        <v>24</v>
      </c>
      <c r="C11" s="33">
        <v>1129</v>
      </c>
      <c r="D11" s="32">
        <f>C11/Sheet1!C17*100</f>
        <v>14.792976939203353</v>
      </c>
      <c r="E11" s="33">
        <v>1549</v>
      </c>
      <c r="F11" s="33">
        <f>C11:C14-E11:E14</f>
        <v>-420</v>
      </c>
      <c r="G11" s="20">
        <v>676</v>
      </c>
      <c r="H11" s="32">
        <f>G11/Sheet1!D17*100</f>
        <v>21.446700507614214</v>
      </c>
      <c r="I11" s="20">
        <v>925</v>
      </c>
      <c r="J11" s="33">
        <f>G11:G14-I11:I14</f>
        <v>-249</v>
      </c>
      <c r="K11" s="20" t="s">
        <v>14</v>
      </c>
      <c r="L11" s="32" t="s">
        <v>14</v>
      </c>
      <c r="M11" s="20" t="s">
        <v>14</v>
      </c>
      <c r="N11" s="33" t="s">
        <v>14</v>
      </c>
      <c r="O11" s="20">
        <v>453</v>
      </c>
      <c r="P11" s="32">
        <f>O11/Sheet1!F17*100</f>
        <v>10.111607142857142</v>
      </c>
      <c r="Q11" s="20">
        <v>624</v>
      </c>
      <c r="R11" s="33">
        <f>O11:O14-Q11:Q14</f>
        <v>-171</v>
      </c>
      <c r="S11" s="34"/>
      <c r="T11" s="34"/>
      <c r="U11" s="34"/>
      <c r="V11" s="34"/>
      <c r="W11" s="72"/>
      <c r="X11" s="72">
        <v>9351</v>
      </c>
      <c r="Y11" s="72">
        <v>7273</v>
      </c>
      <c r="Z11" s="72"/>
      <c r="AA11" s="34"/>
      <c r="AB11" s="24"/>
      <c r="AC11" s="24"/>
      <c r="AD11" s="24"/>
      <c r="AE11" s="24"/>
      <c r="AF11" s="24"/>
      <c r="AG11" s="24"/>
      <c r="AH11" s="24"/>
    </row>
    <row r="12" spans="1:34" ht="15" customHeight="1" thickBot="1" x14ac:dyDescent="0.3">
      <c r="A12" s="63" t="s">
        <v>19</v>
      </c>
      <c r="B12" s="64"/>
      <c r="C12" s="6">
        <f>SUM(C7:C11)</f>
        <v>6374</v>
      </c>
      <c r="D12" s="35">
        <f>C12/Sheet1!C18*100</f>
        <v>15.021327740202201</v>
      </c>
      <c r="E12" s="6">
        <f>SUM(E7:E11)</f>
        <v>7273</v>
      </c>
      <c r="F12" s="6">
        <f>C12:C14-E12:E14</f>
        <v>-899</v>
      </c>
      <c r="G12" s="6">
        <f>SUM(G7:G11)</f>
        <v>3473</v>
      </c>
      <c r="H12" s="35">
        <f>G12/Sheet1!D18*100</f>
        <v>16.024546670973098</v>
      </c>
      <c r="I12" s="6">
        <f>SUM(I7:I11)</f>
        <v>3792</v>
      </c>
      <c r="J12" s="6">
        <f>G12:G14-I12:I14</f>
        <v>-319</v>
      </c>
      <c r="K12" s="6">
        <f>SUM(K7:K11)</f>
        <v>741</v>
      </c>
      <c r="L12" s="35">
        <f>K12/Sheet1!E18*100</f>
        <v>13.14295849592054</v>
      </c>
      <c r="M12" s="6">
        <f>SUM(M7:M11)</f>
        <v>711</v>
      </c>
      <c r="N12" s="6">
        <f>K12:K14-M12:M14</f>
        <v>30</v>
      </c>
      <c r="O12" s="6">
        <f>SUM(O8:O11)</f>
        <v>2160</v>
      </c>
      <c r="P12" s="35">
        <f>O12/Sheet1!F18*100</f>
        <v>14.283824890887448</v>
      </c>
      <c r="Q12" s="6">
        <f>SUM(Q8:Q11)</f>
        <v>2770</v>
      </c>
      <c r="R12" s="6">
        <f>O12:O14-Q12:Q14</f>
        <v>-610</v>
      </c>
      <c r="S12" s="34"/>
      <c r="T12" s="34"/>
      <c r="U12" s="34"/>
      <c r="V12" s="34"/>
      <c r="W12" s="72"/>
      <c r="X12" s="72"/>
      <c r="Y12" s="72"/>
      <c r="Z12" s="72"/>
      <c r="AA12" s="34"/>
      <c r="AB12" s="24"/>
      <c r="AC12" s="24"/>
      <c r="AD12" s="24"/>
      <c r="AE12" s="24"/>
      <c r="AF12" s="24"/>
      <c r="AG12" s="24"/>
      <c r="AH12" s="24"/>
    </row>
    <row r="13" spans="1:34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4"/>
      <c r="T13" s="34"/>
      <c r="U13" s="34"/>
      <c r="V13" s="34"/>
      <c r="W13" s="72"/>
      <c r="X13" s="72"/>
      <c r="Y13" s="72"/>
      <c r="Z13" s="72"/>
      <c r="AA13" s="34"/>
      <c r="AB13" s="24"/>
      <c r="AC13" s="24"/>
      <c r="AD13" s="24"/>
      <c r="AE13" s="24"/>
      <c r="AF13" s="24"/>
      <c r="AG13" s="24"/>
      <c r="AH13" s="24"/>
    </row>
    <row r="14" spans="1:34" x14ac:dyDescent="0.25">
      <c r="A14" s="4"/>
      <c r="B14" s="2"/>
      <c r="C14" s="2"/>
      <c r="D14" s="2"/>
      <c r="E14" s="2"/>
      <c r="F14" s="2"/>
      <c r="G14" s="2"/>
      <c r="H14" s="2"/>
      <c r="I14" s="2"/>
      <c r="S14" s="34"/>
      <c r="T14" s="34"/>
      <c r="U14" s="34"/>
      <c r="V14" s="34"/>
      <c r="W14" s="34"/>
      <c r="X14" s="34"/>
      <c r="Y14" s="34"/>
      <c r="Z14" s="34"/>
      <c r="AA14" s="34"/>
      <c r="AB14" s="24"/>
      <c r="AC14" s="24"/>
      <c r="AD14" s="24"/>
      <c r="AE14" s="24"/>
      <c r="AF14" s="24"/>
      <c r="AG14" s="24"/>
      <c r="AH14" s="24"/>
    </row>
    <row r="15" spans="1:34" x14ac:dyDescent="0.25">
      <c r="S15" s="34"/>
      <c r="T15" s="34"/>
      <c r="U15" s="34"/>
      <c r="V15" s="34"/>
      <c r="W15" s="34"/>
      <c r="X15" s="34"/>
      <c r="Y15" s="34"/>
      <c r="Z15" s="34"/>
      <c r="AA15" s="34"/>
      <c r="AB15" s="24"/>
      <c r="AC15" s="24"/>
      <c r="AD15" s="24"/>
      <c r="AE15" s="24"/>
      <c r="AF15" s="24"/>
      <c r="AG15" s="24"/>
      <c r="AH15" s="24"/>
    </row>
    <row r="16" spans="1:34" x14ac:dyDescent="0.25">
      <c r="S16" s="34"/>
      <c r="T16" s="34"/>
      <c r="U16" s="34"/>
      <c r="V16" s="34"/>
      <c r="W16" s="34"/>
      <c r="X16" s="34"/>
      <c r="Y16" s="34"/>
      <c r="Z16" s="34"/>
      <c r="AA16" s="34"/>
      <c r="AB16" s="24"/>
      <c r="AC16" s="24"/>
      <c r="AD16" s="24"/>
      <c r="AE16" s="24"/>
      <c r="AF16" s="24"/>
      <c r="AG16" s="24"/>
      <c r="AH16" s="24"/>
    </row>
    <row r="17" spans="10:34" x14ac:dyDescent="0.25">
      <c r="S17" s="34"/>
      <c r="T17" s="34"/>
      <c r="U17" s="34"/>
      <c r="V17" s="34"/>
      <c r="W17" s="34"/>
      <c r="X17" s="3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0:34" x14ac:dyDescent="0.25">
      <c r="S18" s="34"/>
      <c r="T18" s="34"/>
      <c r="U18" s="34"/>
      <c r="V18" s="34"/>
      <c r="W18" s="34"/>
      <c r="X18" s="34"/>
    </row>
    <row r="19" spans="10:34" x14ac:dyDescent="0.25">
      <c r="S19" s="34"/>
      <c r="T19" s="34"/>
      <c r="U19" s="34"/>
      <c r="V19" s="34"/>
      <c r="W19" s="34"/>
      <c r="X19" s="34"/>
    </row>
    <row r="20" spans="10:34" x14ac:dyDescent="0.25">
      <c r="S20" s="34"/>
      <c r="T20" s="34"/>
      <c r="U20" s="34"/>
      <c r="V20" s="34"/>
      <c r="W20" s="34"/>
      <c r="X20" s="34"/>
    </row>
    <row r="21" spans="10:34" x14ac:dyDescent="0.25">
      <c r="S21" s="34"/>
      <c r="T21" s="34"/>
      <c r="U21" s="34"/>
      <c r="V21" s="34"/>
      <c r="W21" s="34"/>
      <c r="X21" s="34"/>
    </row>
    <row r="22" spans="10:34" x14ac:dyDescent="0.25">
      <c r="S22" s="34"/>
      <c r="T22" s="34"/>
      <c r="U22" s="34"/>
      <c r="V22" s="34"/>
      <c r="W22" s="34"/>
      <c r="X22" s="34"/>
    </row>
    <row r="23" spans="10:34" x14ac:dyDescent="0.25">
      <c r="S23" s="34"/>
      <c r="T23" s="34"/>
      <c r="U23" s="34"/>
      <c r="V23" s="34"/>
      <c r="W23" s="34"/>
      <c r="X23" s="34"/>
    </row>
    <row r="24" spans="10:34" x14ac:dyDescent="0.25">
      <c r="S24" s="34"/>
      <c r="T24" s="34"/>
      <c r="U24" s="34"/>
      <c r="V24" s="34"/>
      <c r="W24" s="34"/>
      <c r="X24" s="34"/>
    </row>
    <row r="25" spans="10:34" x14ac:dyDescent="0.25">
      <c r="S25" s="34"/>
      <c r="T25" s="34"/>
      <c r="U25" s="34"/>
      <c r="V25" s="34"/>
      <c r="W25" s="34"/>
      <c r="X25" s="34"/>
    </row>
    <row r="26" spans="10:34" x14ac:dyDescent="0.25">
      <c r="S26" s="34"/>
      <c r="T26" s="34"/>
      <c r="U26" s="34"/>
      <c r="V26" s="34"/>
      <c r="W26" s="34"/>
      <c r="X26" s="34"/>
    </row>
    <row r="27" spans="10:34" x14ac:dyDescent="0.25">
      <c r="S27" s="34"/>
      <c r="T27" s="34"/>
      <c r="U27" s="34"/>
      <c r="V27" s="34"/>
      <c r="W27" s="34"/>
      <c r="X27" s="34"/>
    </row>
    <row r="28" spans="10:34" x14ac:dyDescent="0.25">
      <c r="S28" s="34"/>
      <c r="T28" s="34"/>
      <c r="U28" s="34"/>
      <c r="V28" s="34"/>
      <c r="W28" s="34"/>
      <c r="X28" s="34"/>
    </row>
    <row r="29" spans="10:34" x14ac:dyDescent="0.25"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0:34" x14ac:dyDescent="0.25"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0:34" x14ac:dyDescent="0.25"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0:34" x14ac:dyDescent="0.25"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0:24" x14ac:dyDescent="0.25"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0:24" x14ac:dyDescent="0.25"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0:24" x14ac:dyDescent="0.25">
      <c r="S35" s="34"/>
      <c r="T35" s="34"/>
      <c r="U35" s="34"/>
      <c r="V35" s="34"/>
      <c r="W35" s="34"/>
      <c r="X35" s="34"/>
    </row>
  </sheetData>
  <mergeCells count="18">
    <mergeCell ref="A12:B12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F40"/>
  <sheetViews>
    <sheetView tabSelected="1" zoomScale="130" zoomScaleNormal="130" zoomScaleSheetLayoutView="100" workbookViewId="0">
      <selection activeCell="A2" sqref="A2:R2"/>
    </sheetView>
  </sheetViews>
  <sheetFormatPr defaultColWidth="8.85546875" defaultRowHeight="15" x14ac:dyDescent="0.25"/>
  <cols>
    <col min="1" max="1" width="3.7109375" style="1" customWidth="1"/>
    <col min="2" max="2" width="10.42578125" style="1" customWidth="1"/>
    <col min="3" max="3" width="7.28515625" style="1" customWidth="1"/>
    <col min="4" max="4" width="7.140625" style="1" customWidth="1"/>
    <col min="5" max="5" width="7.42578125" style="1" customWidth="1"/>
    <col min="6" max="6" width="7" style="1" customWidth="1"/>
    <col min="7" max="9" width="7.28515625" style="1" customWidth="1"/>
    <col min="10" max="10" width="6.85546875" style="1" customWidth="1"/>
    <col min="11" max="11" width="7.140625" style="1" customWidth="1"/>
    <col min="12" max="12" width="8.85546875" style="1" customWidth="1"/>
    <col min="13" max="13" width="7.140625" style="1" customWidth="1"/>
    <col min="14" max="14" width="7.7109375" style="1" customWidth="1"/>
    <col min="15" max="15" width="6.7109375" style="1" customWidth="1"/>
    <col min="16" max="16" width="7.5703125" style="1" customWidth="1"/>
    <col min="17" max="17" width="6.42578125" style="1" customWidth="1"/>
    <col min="18" max="18" width="6.7109375" style="1" customWidth="1"/>
    <col min="19" max="16384" width="8.85546875" style="1"/>
  </cols>
  <sheetData>
    <row r="2" spans="1:32" x14ac:dyDescent="0.25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34"/>
      <c r="T2" s="34"/>
      <c r="U2" s="34"/>
      <c r="V2" s="34"/>
      <c r="W2" s="34"/>
      <c r="X2" s="34"/>
      <c r="Y2" s="34"/>
      <c r="Z2" s="34"/>
      <c r="AA2" s="34"/>
    </row>
    <row r="3" spans="1:3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2"/>
      <c r="T3" s="72"/>
      <c r="U3" s="72"/>
      <c r="V3" s="72"/>
      <c r="W3" s="72"/>
      <c r="X3" s="72"/>
      <c r="Y3" s="72"/>
      <c r="Z3" s="34"/>
      <c r="AA3" s="34"/>
    </row>
    <row r="4" spans="1:32" x14ac:dyDescent="0.25">
      <c r="A4" s="48" t="s">
        <v>0</v>
      </c>
      <c r="B4" s="12" t="s">
        <v>1</v>
      </c>
      <c r="C4" s="67" t="s">
        <v>2</v>
      </c>
      <c r="D4" s="67"/>
      <c r="E4" s="67"/>
      <c r="F4" s="67"/>
      <c r="G4" s="67" t="s">
        <v>3</v>
      </c>
      <c r="H4" s="67"/>
      <c r="I4" s="67"/>
      <c r="J4" s="67"/>
      <c r="K4" s="67" t="s">
        <v>4</v>
      </c>
      <c r="L4" s="67"/>
      <c r="M4" s="67"/>
      <c r="N4" s="67"/>
      <c r="O4" s="67" t="s">
        <v>5</v>
      </c>
      <c r="P4" s="67"/>
      <c r="Q4" s="67"/>
      <c r="R4" s="67"/>
      <c r="S4" s="72"/>
      <c r="T4" s="72"/>
      <c r="U4" s="72"/>
      <c r="V4" s="72"/>
      <c r="W4" s="72"/>
      <c r="X4" s="72"/>
      <c r="Y4" s="72"/>
      <c r="Z4" s="34"/>
      <c r="AA4" s="34"/>
    </row>
    <row r="5" spans="1:32" ht="15" customHeight="1" x14ac:dyDescent="0.25">
      <c r="A5" s="48" t="s">
        <v>6</v>
      </c>
      <c r="B5" s="14" t="s">
        <v>7</v>
      </c>
      <c r="C5" s="65">
        <v>2022</v>
      </c>
      <c r="D5" s="65"/>
      <c r="E5" s="65">
        <v>2021</v>
      </c>
      <c r="F5" s="68" t="s">
        <v>25</v>
      </c>
      <c r="G5" s="65">
        <v>2022</v>
      </c>
      <c r="H5" s="65"/>
      <c r="I5" s="65">
        <v>2021</v>
      </c>
      <c r="J5" s="68" t="s">
        <v>25</v>
      </c>
      <c r="K5" s="65">
        <v>2022</v>
      </c>
      <c r="L5" s="65"/>
      <c r="M5" s="65">
        <v>2021</v>
      </c>
      <c r="N5" s="68" t="s">
        <v>25</v>
      </c>
      <c r="O5" s="65">
        <v>2022</v>
      </c>
      <c r="P5" s="65"/>
      <c r="Q5" s="61">
        <v>2021</v>
      </c>
      <c r="R5" s="68" t="s">
        <v>25</v>
      </c>
      <c r="S5" s="73" t="s">
        <v>37</v>
      </c>
      <c r="T5" s="73"/>
      <c r="U5" s="74"/>
      <c r="V5" s="72"/>
      <c r="W5" s="72"/>
      <c r="X5" s="72"/>
      <c r="Y5" s="72"/>
      <c r="Z5" s="34"/>
      <c r="AA5" s="34"/>
    </row>
    <row r="6" spans="1:32" x14ac:dyDescent="0.25">
      <c r="A6" s="21"/>
      <c r="B6" s="21" t="s">
        <v>8</v>
      </c>
      <c r="C6" s="47" t="s">
        <v>9</v>
      </c>
      <c r="D6" s="47" t="s">
        <v>10</v>
      </c>
      <c r="E6" s="65"/>
      <c r="F6" s="68"/>
      <c r="G6" s="47" t="s">
        <v>9</v>
      </c>
      <c r="H6" s="47" t="s">
        <v>10</v>
      </c>
      <c r="I6" s="65"/>
      <c r="J6" s="68"/>
      <c r="K6" s="47" t="s">
        <v>9</v>
      </c>
      <c r="L6" s="47" t="s">
        <v>10</v>
      </c>
      <c r="M6" s="65"/>
      <c r="N6" s="68"/>
      <c r="O6" s="47" t="s">
        <v>9</v>
      </c>
      <c r="P6" s="47" t="s">
        <v>10</v>
      </c>
      <c r="Q6" s="61"/>
      <c r="R6" s="68"/>
      <c r="S6" s="72"/>
      <c r="T6" s="72"/>
      <c r="U6" s="72"/>
      <c r="V6" s="72"/>
      <c r="W6" s="72"/>
      <c r="X6" s="74" t="s">
        <v>35</v>
      </c>
      <c r="Y6" s="75" t="s">
        <v>38</v>
      </c>
      <c r="Z6" s="34"/>
      <c r="AA6" s="34"/>
    </row>
    <row r="7" spans="1:32" x14ac:dyDescent="0.25">
      <c r="A7" s="22">
        <v>1</v>
      </c>
      <c r="B7" s="30" t="s">
        <v>11</v>
      </c>
      <c r="C7" s="22">
        <v>994</v>
      </c>
      <c r="D7" s="36">
        <f>C7/Sheet1!C4*100</f>
        <v>12.276151661109052</v>
      </c>
      <c r="E7" s="22">
        <v>666</v>
      </c>
      <c r="F7" s="22">
        <f>C7:C16-E7:E16</f>
        <v>328</v>
      </c>
      <c r="G7" s="22">
        <v>994</v>
      </c>
      <c r="H7" s="36">
        <f>G7/T7*100</f>
        <v>26.296296296296294</v>
      </c>
      <c r="I7" s="22">
        <v>666</v>
      </c>
      <c r="J7" s="22">
        <f>G7:G16-I7:I16</f>
        <v>328</v>
      </c>
      <c r="K7" s="22">
        <v>0</v>
      </c>
      <c r="L7" s="36">
        <v>0</v>
      </c>
      <c r="M7" s="22">
        <v>0</v>
      </c>
      <c r="N7" s="22">
        <f>K7:K16-M7:M16</f>
        <v>0</v>
      </c>
      <c r="O7" s="22">
        <v>0</v>
      </c>
      <c r="P7" s="36">
        <v>0</v>
      </c>
      <c r="Q7" s="22">
        <v>0</v>
      </c>
      <c r="R7" s="22">
        <f>O7:O16-Q7:Q16</f>
        <v>0</v>
      </c>
      <c r="S7" s="76">
        <v>3780</v>
      </c>
      <c r="T7" s="76">
        <v>3780</v>
      </c>
      <c r="U7" s="76">
        <v>0</v>
      </c>
      <c r="V7" s="76">
        <v>0</v>
      </c>
      <c r="W7" s="72"/>
      <c r="X7" s="72">
        <v>69428</v>
      </c>
      <c r="Y7" s="77">
        <v>55360</v>
      </c>
      <c r="Z7" s="34"/>
      <c r="AA7" s="34"/>
      <c r="AB7" s="24"/>
      <c r="AC7" s="24"/>
      <c r="AD7" s="24"/>
      <c r="AE7" s="24"/>
      <c r="AF7" s="24"/>
    </row>
    <row r="8" spans="1:32" x14ac:dyDescent="0.25">
      <c r="A8" s="20">
        <v>2</v>
      </c>
      <c r="B8" s="29" t="s">
        <v>12</v>
      </c>
      <c r="C8" s="20">
        <v>2118</v>
      </c>
      <c r="D8" s="36">
        <f>C8/Sheet1!C5*100</f>
        <v>27.374951531601393</v>
      </c>
      <c r="E8" s="20">
        <v>2112</v>
      </c>
      <c r="F8" s="20">
        <f>C8:C16-E8:E16</f>
        <v>6</v>
      </c>
      <c r="G8" s="20">
        <v>414</v>
      </c>
      <c r="H8" s="36">
        <f>G8/Sheet1!D5*100</f>
        <v>24.367274867569158</v>
      </c>
      <c r="I8" s="20">
        <v>581</v>
      </c>
      <c r="J8" s="20">
        <f>G8:G16-I8:I16</f>
        <v>-167</v>
      </c>
      <c r="K8" s="20">
        <v>469</v>
      </c>
      <c r="L8" s="36">
        <f>K8/Sheet1!E5*100</f>
        <v>37.07509881422925</v>
      </c>
      <c r="M8" s="20">
        <v>420</v>
      </c>
      <c r="N8" s="20">
        <f>K8:K16-M8:M16</f>
        <v>49</v>
      </c>
      <c r="O8" s="20">
        <v>1235</v>
      </c>
      <c r="P8" s="36">
        <f>O8/Sheet1!F5*100</f>
        <v>25.874711921223547</v>
      </c>
      <c r="Q8" s="20">
        <v>1111</v>
      </c>
      <c r="R8" s="20">
        <f>O8:O16-Q8:Q16</f>
        <v>124</v>
      </c>
      <c r="S8" s="76">
        <v>7155</v>
      </c>
      <c r="T8" s="76">
        <v>1650</v>
      </c>
      <c r="U8" s="76">
        <v>1310</v>
      </c>
      <c r="V8" s="76">
        <v>4195</v>
      </c>
      <c r="W8" s="72"/>
      <c r="X8" s="72"/>
      <c r="Y8" s="72"/>
      <c r="Z8" s="34"/>
      <c r="AA8" s="34"/>
      <c r="AB8" s="24"/>
      <c r="AC8" s="24"/>
      <c r="AD8" s="24"/>
      <c r="AE8" s="24"/>
      <c r="AF8" s="24"/>
    </row>
    <row r="9" spans="1:32" x14ac:dyDescent="0.25">
      <c r="A9" s="20">
        <v>3</v>
      </c>
      <c r="B9" s="29" t="s">
        <v>13</v>
      </c>
      <c r="C9" s="20">
        <v>861</v>
      </c>
      <c r="D9" s="36">
        <f>C9/Sheet1!C6*100</f>
        <v>25.197541703248465</v>
      </c>
      <c r="E9" s="20">
        <v>816</v>
      </c>
      <c r="F9" s="20">
        <f>C9:C17-E9:E17</f>
        <v>45</v>
      </c>
      <c r="G9" s="20">
        <v>487</v>
      </c>
      <c r="H9" s="36">
        <f t="shared" ref="H9:H13" si="0">G9/T9*100</f>
        <v>38.406940063091483</v>
      </c>
      <c r="I9" s="20">
        <v>429</v>
      </c>
      <c r="J9" s="20">
        <f>G9:G17-I9:I17</f>
        <v>58</v>
      </c>
      <c r="K9" s="20" t="s">
        <v>14</v>
      </c>
      <c r="L9" s="32" t="s">
        <v>14</v>
      </c>
      <c r="M9" s="20" t="s">
        <v>14</v>
      </c>
      <c r="N9" s="20" t="s">
        <v>14</v>
      </c>
      <c r="O9" s="20">
        <v>374</v>
      </c>
      <c r="P9" s="36">
        <f t="shared" ref="P9:P13" si="1">O9/V9*100</f>
        <v>29.333333333333332</v>
      </c>
      <c r="Q9" s="20">
        <v>387</v>
      </c>
      <c r="R9" s="20">
        <f>O9:O17-Q9:Q17</f>
        <v>-13</v>
      </c>
      <c r="S9" s="76">
        <v>2543</v>
      </c>
      <c r="T9" s="76">
        <v>1268</v>
      </c>
      <c r="U9" s="76" t="s">
        <v>14</v>
      </c>
      <c r="V9" s="76">
        <v>1275</v>
      </c>
      <c r="W9" s="72"/>
      <c r="X9" s="72"/>
      <c r="Y9" s="72"/>
      <c r="Z9" s="34"/>
      <c r="AA9" s="34"/>
      <c r="AB9" s="24"/>
      <c r="AC9" s="24"/>
      <c r="AD9" s="24"/>
      <c r="AE9" s="24"/>
      <c r="AF9" s="24"/>
    </row>
    <row r="10" spans="1:32" x14ac:dyDescent="0.25">
      <c r="A10" s="20">
        <v>4</v>
      </c>
      <c r="B10" s="29" t="s">
        <v>15</v>
      </c>
      <c r="C10" s="20">
        <v>1341</v>
      </c>
      <c r="D10" s="36">
        <f>C10/Sheet1!C7*100</f>
        <v>20.570639668660835</v>
      </c>
      <c r="E10" s="20">
        <v>1344</v>
      </c>
      <c r="F10" s="20">
        <f>C10:C17-E10:E17</f>
        <v>-3</v>
      </c>
      <c r="G10" s="20">
        <v>381</v>
      </c>
      <c r="H10" s="36">
        <f t="shared" si="0"/>
        <v>38.023952095808383</v>
      </c>
      <c r="I10" s="20">
        <v>323</v>
      </c>
      <c r="J10" s="20">
        <f>G10:G17-I10:I17</f>
        <v>58</v>
      </c>
      <c r="K10" s="20">
        <v>624</v>
      </c>
      <c r="L10" s="32">
        <f>K10/U10*100</f>
        <v>25.63681183237469</v>
      </c>
      <c r="M10" s="20">
        <v>680</v>
      </c>
      <c r="N10" s="20">
        <f>K10:K17-M10:M17</f>
        <v>-56</v>
      </c>
      <c r="O10" s="20">
        <v>336</v>
      </c>
      <c r="P10" s="36">
        <f t="shared" si="1"/>
        <v>17.702845100105375</v>
      </c>
      <c r="Q10" s="20">
        <v>341</v>
      </c>
      <c r="R10" s="20">
        <f>O10:O17-Q10:Q17</f>
        <v>-5</v>
      </c>
      <c r="S10" s="76">
        <v>5334</v>
      </c>
      <c r="T10" s="76">
        <v>1002</v>
      </c>
      <c r="U10" s="76">
        <v>2434</v>
      </c>
      <c r="V10" s="76">
        <v>1898</v>
      </c>
      <c r="W10" s="72"/>
      <c r="X10" s="72"/>
      <c r="Y10" s="72"/>
      <c r="Z10" s="34"/>
      <c r="AA10" s="34"/>
      <c r="AB10" s="24"/>
      <c r="AC10" s="24"/>
      <c r="AD10" s="24"/>
      <c r="AE10" s="24"/>
      <c r="AF10" s="24"/>
    </row>
    <row r="11" spans="1:32" x14ac:dyDescent="0.25">
      <c r="A11" s="20">
        <v>5</v>
      </c>
      <c r="B11" s="29" t="s">
        <v>16</v>
      </c>
      <c r="C11" s="20">
        <v>655</v>
      </c>
      <c r="D11" s="36">
        <f>C11/Sheet1!C8*100</f>
        <v>7.3176181432242204</v>
      </c>
      <c r="E11" s="20">
        <v>2831</v>
      </c>
      <c r="F11" s="20">
        <f>C11:C17-E11:E17</f>
        <v>-2176</v>
      </c>
      <c r="G11" s="20">
        <v>655</v>
      </c>
      <c r="H11" s="36">
        <f t="shared" si="0"/>
        <v>11.818837964633707</v>
      </c>
      <c r="I11" s="20">
        <v>804</v>
      </c>
      <c r="J11" s="20">
        <f>G11:G17-I11:I17</f>
        <v>-149</v>
      </c>
      <c r="K11" s="20">
        <v>0</v>
      </c>
      <c r="L11" s="32">
        <v>0</v>
      </c>
      <c r="M11" s="20">
        <v>1217</v>
      </c>
      <c r="N11" s="20">
        <f>K11:K17-M11:M17</f>
        <v>-1217</v>
      </c>
      <c r="O11" s="20">
        <v>0</v>
      </c>
      <c r="P11" s="36">
        <v>0</v>
      </c>
      <c r="Q11" s="20">
        <v>810</v>
      </c>
      <c r="R11" s="20">
        <f>O11:O17-Q11:Q17</f>
        <v>-810</v>
      </c>
      <c r="S11" s="76">
        <v>5542</v>
      </c>
      <c r="T11" s="76">
        <v>5542</v>
      </c>
      <c r="U11" s="76">
        <v>0</v>
      </c>
      <c r="V11" s="76">
        <v>0</v>
      </c>
      <c r="W11" s="72"/>
      <c r="X11" s="72"/>
      <c r="Y11" s="72"/>
      <c r="Z11" s="34"/>
      <c r="AA11" s="34"/>
      <c r="AB11" s="24"/>
      <c r="AC11" s="24"/>
      <c r="AD11" s="24"/>
      <c r="AE11" s="24"/>
      <c r="AF11" s="24"/>
    </row>
    <row r="12" spans="1:32" x14ac:dyDescent="0.25">
      <c r="A12" s="20">
        <v>6</v>
      </c>
      <c r="B12" s="29" t="s">
        <v>17</v>
      </c>
      <c r="C12" s="20">
        <v>1754</v>
      </c>
      <c r="D12" s="36">
        <f>C12/Sheet1!C9*100</f>
        <v>20.703493862134088</v>
      </c>
      <c r="E12" s="20">
        <v>1625</v>
      </c>
      <c r="F12" s="20">
        <f>C12:C17-E12:E17</f>
        <v>129</v>
      </c>
      <c r="G12" s="20">
        <v>972</v>
      </c>
      <c r="H12" s="36">
        <f t="shared" si="0"/>
        <v>32.497492477432303</v>
      </c>
      <c r="I12" s="20">
        <v>858</v>
      </c>
      <c r="J12" s="20">
        <f>G12:G17-I12:I17</f>
        <v>114</v>
      </c>
      <c r="K12" s="20" t="s">
        <v>14</v>
      </c>
      <c r="L12" s="32" t="s">
        <v>14</v>
      </c>
      <c r="M12" s="20" t="s">
        <v>14</v>
      </c>
      <c r="N12" s="20" t="s">
        <v>14</v>
      </c>
      <c r="O12" s="20">
        <v>782</v>
      </c>
      <c r="P12" s="36">
        <f t="shared" si="1"/>
        <v>24.583464319396416</v>
      </c>
      <c r="Q12" s="20">
        <v>767</v>
      </c>
      <c r="R12" s="20">
        <f>O12:O17-Q12:Q17</f>
        <v>15</v>
      </c>
      <c r="S12" s="76">
        <v>6172</v>
      </c>
      <c r="T12" s="76">
        <v>2991</v>
      </c>
      <c r="U12" s="76" t="s">
        <v>14</v>
      </c>
      <c r="V12" s="76">
        <v>3181</v>
      </c>
      <c r="W12" s="72"/>
      <c r="X12" s="74" t="s">
        <v>36</v>
      </c>
      <c r="Y12" s="74"/>
      <c r="Z12" s="34"/>
      <c r="AA12" s="34"/>
      <c r="AB12" s="24"/>
      <c r="AC12" s="24"/>
      <c r="AD12" s="24"/>
      <c r="AE12" s="24"/>
      <c r="AF12" s="24"/>
    </row>
    <row r="13" spans="1:32" ht="15" customHeight="1" x14ac:dyDescent="0.25">
      <c r="A13" s="20">
        <v>7</v>
      </c>
      <c r="B13" s="29" t="s">
        <v>26</v>
      </c>
      <c r="C13" s="20">
        <v>2375</v>
      </c>
      <c r="D13" s="36">
        <f>C13/Sheet1!C10*100</f>
        <v>25.425543303714804</v>
      </c>
      <c r="E13" s="20">
        <v>2491</v>
      </c>
      <c r="F13" s="20">
        <f>C13:C17-E13:E17</f>
        <v>-116</v>
      </c>
      <c r="G13" s="20">
        <v>242</v>
      </c>
      <c r="H13" s="36">
        <f t="shared" si="0"/>
        <v>47.081712062256805</v>
      </c>
      <c r="I13" s="20">
        <v>307</v>
      </c>
      <c r="J13" s="20">
        <f>G13:G17-I13:I17</f>
        <v>-65</v>
      </c>
      <c r="K13" s="20">
        <v>432</v>
      </c>
      <c r="L13" s="32">
        <f>K13/U13*100</f>
        <v>43.724696356275302</v>
      </c>
      <c r="M13" s="20">
        <v>379</v>
      </c>
      <c r="N13" s="20">
        <f>K13:K17-M13:M17</f>
        <v>53</v>
      </c>
      <c r="O13" s="20">
        <v>1701</v>
      </c>
      <c r="P13" s="36">
        <f t="shared" si="1"/>
        <v>26.749488913351154</v>
      </c>
      <c r="Q13" s="20">
        <v>1805</v>
      </c>
      <c r="R13" s="20">
        <f>O13:O17-Q13:Q17</f>
        <v>-104</v>
      </c>
      <c r="S13" s="76">
        <v>7861</v>
      </c>
      <c r="T13" s="76">
        <v>514</v>
      </c>
      <c r="U13" s="76">
        <v>988</v>
      </c>
      <c r="V13" s="76">
        <v>6359</v>
      </c>
      <c r="W13" s="72"/>
      <c r="X13" s="72">
        <v>2020</v>
      </c>
      <c r="Y13" s="72">
        <v>2021</v>
      </c>
      <c r="Z13" s="34"/>
      <c r="AA13" s="34"/>
      <c r="AB13" s="24"/>
      <c r="AC13" s="24"/>
      <c r="AD13" s="24"/>
      <c r="AE13" s="24"/>
      <c r="AF13" s="24"/>
    </row>
    <row r="14" spans="1:32" x14ac:dyDescent="0.25">
      <c r="A14" s="69" t="s">
        <v>19</v>
      </c>
      <c r="B14" s="70"/>
      <c r="C14" s="37">
        <f>SUM(C7:C13)</f>
        <v>10098</v>
      </c>
      <c r="D14" s="38">
        <f>C14/S14*100</f>
        <v>26.305780602808245</v>
      </c>
      <c r="E14" s="37">
        <f>SUM(E7:E13)</f>
        <v>11885</v>
      </c>
      <c r="F14" s="39">
        <f>C14:C17-E14:E17</f>
        <v>-1787</v>
      </c>
      <c r="G14" s="37">
        <f>SUM(G7:G13)</f>
        <v>4145</v>
      </c>
      <c r="H14" s="38">
        <f>G14/T14*100</f>
        <v>24.750701618200274</v>
      </c>
      <c r="I14" s="37">
        <f>SUM(I7:I13)</f>
        <v>3968</v>
      </c>
      <c r="J14" s="39">
        <f>G14:G17-I14:I17</f>
        <v>177</v>
      </c>
      <c r="K14" s="37">
        <f>SUM(K7:K13)</f>
        <v>1525</v>
      </c>
      <c r="L14" s="38">
        <f>K14/U14*100</f>
        <v>32.227387996618766</v>
      </c>
      <c r="M14" s="37">
        <f>SUM(M7:M13)</f>
        <v>2696</v>
      </c>
      <c r="N14" s="39">
        <f>K14:K17-M14:M17</f>
        <v>-1171</v>
      </c>
      <c r="O14" s="37">
        <f>SUM(O7:O13)</f>
        <v>4428</v>
      </c>
      <c r="P14" s="38">
        <f>O14/V14*100</f>
        <v>26.188786373314411</v>
      </c>
      <c r="Q14" s="40">
        <f>SUM(Q7:Q13)</f>
        <v>5221</v>
      </c>
      <c r="R14" s="39">
        <f>O14:O17-Q14:Q17</f>
        <v>-793</v>
      </c>
      <c r="S14" s="78">
        <f>SUM(S7:S13)</f>
        <v>38387</v>
      </c>
      <c r="T14" s="78">
        <f>SUM(T7:T13)</f>
        <v>16747</v>
      </c>
      <c r="U14" s="78">
        <f>SUM(U7:U13)</f>
        <v>4732</v>
      </c>
      <c r="V14" s="78">
        <f>SUM(V7:V13)</f>
        <v>16908</v>
      </c>
      <c r="W14" s="72"/>
      <c r="X14" s="72">
        <v>23470</v>
      </c>
      <c r="Y14" s="72">
        <v>12907</v>
      </c>
      <c r="Z14" s="34"/>
      <c r="AA14" s="34"/>
      <c r="AB14" s="24"/>
      <c r="AC14" s="24"/>
      <c r="AD14" s="24"/>
      <c r="AE14" s="24"/>
      <c r="AF14" s="24"/>
    </row>
    <row r="15" spans="1:32" ht="15.75" thickBot="1" x14ac:dyDescent="0.3">
      <c r="A15" s="23">
        <v>8</v>
      </c>
      <c r="B15" s="31" t="s">
        <v>18</v>
      </c>
      <c r="C15" s="23">
        <v>3970</v>
      </c>
      <c r="D15" s="41">
        <f>C15/Sheet1!C11*100</f>
        <v>7.2924320352681855</v>
      </c>
      <c r="E15" s="23">
        <v>1022</v>
      </c>
      <c r="F15" s="33">
        <f>C15:C17-E15:E17</f>
        <v>2948</v>
      </c>
      <c r="G15" s="23">
        <v>914</v>
      </c>
      <c r="H15" s="41">
        <f>G15/T15*100</f>
        <v>8.0266971107403169</v>
      </c>
      <c r="I15" s="23">
        <v>1022</v>
      </c>
      <c r="J15" s="33">
        <f>G15:G17-I15:I17</f>
        <v>-108</v>
      </c>
      <c r="K15" s="23">
        <v>3056</v>
      </c>
      <c r="L15" s="41">
        <f>K15/Sheet1!E11*100</f>
        <v>6.1846072895796658</v>
      </c>
      <c r="M15" s="23">
        <v>0</v>
      </c>
      <c r="N15" s="33">
        <f>K15:K17-M15:M17</f>
        <v>3056</v>
      </c>
      <c r="O15" s="23" t="s">
        <v>14</v>
      </c>
      <c r="P15" s="41" t="s">
        <v>14</v>
      </c>
      <c r="Q15" s="42" t="s">
        <v>14</v>
      </c>
      <c r="R15" s="33" t="s">
        <v>14</v>
      </c>
      <c r="S15" s="76">
        <v>31041</v>
      </c>
      <c r="T15" s="76">
        <v>11387</v>
      </c>
      <c r="U15" s="76">
        <v>19654</v>
      </c>
      <c r="V15" s="76" t="s">
        <v>14</v>
      </c>
      <c r="W15" s="72"/>
      <c r="X15" s="72"/>
      <c r="Y15" s="72"/>
      <c r="Z15" s="34"/>
      <c r="AA15" s="34"/>
      <c r="AB15" s="24"/>
      <c r="AC15" s="24"/>
      <c r="AD15" s="24"/>
      <c r="AE15" s="24"/>
      <c r="AF15" s="24"/>
    </row>
    <row r="16" spans="1:32" ht="15.75" thickBot="1" x14ac:dyDescent="0.3">
      <c r="A16" s="6"/>
      <c r="B16" s="10" t="s">
        <v>19</v>
      </c>
      <c r="C16" s="43">
        <f>SUM(C14:C15)</f>
        <v>14068</v>
      </c>
      <c r="D16" s="35">
        <f>C16/S16*100</f>
        <v>20.262718211672524</v>
      </c>
      <c r="E16" s="43">
        <f>SUM(E14:E15)</f>
        <v>12907</v>
      </c>
      <c r="F16" s="6">
        <f>C16:C17-E16:E17</f>
        <v>1161</v>
      </c>
      <c r="G16" s="44">
        <f>SUM(G14:G15)</f>
        <v>5059</v>
      </c>
      <c r="H16" s="35">
        <v>29.1</v>
      </c>
      <c r="I16" s="44">
        <f>SUM(I14:I15)</f>
        <v>4990</v>
      </c>
      <c r="J16" s="6">
        <f>G16:G17-I16:I17</f>
        <v>69</v>
      </c>
      <c r="K16" s="44">
        <f>SUM(K14:K15)</f>
        <v>4581</v>
      </c>
      <c r="L16" s="35">
        <f>K16/U16*100</f>
        <v>18.78536865414582</v>
      </c>
      <c r="M16" s="44">
        <f>SUM(M14:M15)</f>
        <v>2696</v>
      </c>
      <c r="N16" s="6">
        <f>K16:K17-M16:M17</f>
        <v>1885</v>
      </c>
      <c r="O16" s="44">
        <f>SUM(O14:O15)</f>
        <v>4428</v>
      </c>
      <c r="P16" s="35">
        <v>30.7</v>
      </c>
      <c r="Q16" s="45">
        <f>SUM(Q14:Q15)</f>
        <v>5221</v>
      </c>
      <c r="R16" s="46">
        <f>O16:O17-Q16:Q17</f>
        <v>-793</v>
      </c>
      <c r="S16" s="78">
        <f>SUM(S14:S15)</f>
        <v>69428</v>
      </c>
      <c r="T16" s="78">
        <f>SUM(T14:T15)</f>
        <v>28134</v>
      </c>
      <c r="U16" s="78">
        <f>SUM(U14:U15)</f>
        <v>24386</v>
      </c>
      <c r="V16" s="78">
        <v>20232</v>
      </c>
      <c r="W16" s="72"/>
      <c r="X16" s="72"/>
      <c r="Y16" s="72"/>
      <c r="Z16" s="34"/>
      <c r="AA16" s="34"/>
      <c r="AB16" s="24"/>
      <c r="AC16" s="24"/>
      <c r="AD16" s="24"/>
      <c r="AE16" s="24"/>
      <c r="AF16" s="24"/>
    </row>
    <row r="17" spans="1:27" x14ac:dyDescent="0.25">
      <c r="A17" s="7"/>
      <c r="B17" s="8"/>
      <c r="C17" s="8"/>
      <c r="D17" s="8"/>
      <c r="E17" s="8"/>
      <c r="F17" s="8"/>
      <c r="G17" s="8"/>
      <c r="H17"/>
      <c r="I17" s="8"/>
      <c r="J17" s="9"/>
      <c r="S17" s="72"/>
      <c r="T17" s="72"/>
      <c r="U17" s="72"/>
      <c r="V17" s="72"/>
      <c r="W17" s="72"/>
      <c r="X17" s="72"/>
      <c r="Y17" s="72"/>
      <c r="Z17" s="34"/>
      <c r="AA17" s="34"/>
    </row>
    <row r="18" spans="1:27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S18" s="72"/>
      <c r="T18" s="72"/>
      <c r="U18" s="72"/>
      <c r="V18" s="72"/>
      <c r="W18" s="72"/>
      <c r="X18" s="72"/>
      <c r="Y18" s="72"/>
      <c r="Z18" s="34"/>
      <c r="AA18" s="34"/>
    </row>
    <row r="19" spans="1:27" x14ac:dyDescent="0.25">
      <c r="S19" s="34"/>
      <c r="T19" s="34"/>
      <c r="U19" s="34"/>
      <c r="V19" s="49"/>
      <c r="W19" s="49"/>
      <c r="X19" s="49"/>
      <c r="Y19" s="49"/>
      <c r="Z19" s="34"/>
      <c r="AA19" s="34"/>
    </row>
    <row r="20" spans="1:27" x14ac:dyDescent="0.25">
      <c r="S20" s="34"/>
      <c r="T20" s="34"/>
      <c r="U20" s="34"/>
      <c r="V20" s="49"/>
      <c r="W20" s="49"/>
      <c r="X20" s="49"/>
      <c r="Y20" s="49"/>
      <c r="Z20" s="34"/>
      <c r="AA20" s="53"/>
    </row>
    <row r="21" spans="1:27" x14ac:dyDescent="0.25">
      <c r="S21" s="34"/>
      <c r="T21" s="34"/>
      <c r="U21" s="34"/>
      <c r="V21" s="49"/>
      <c r="W21" s="49"/>
      <c r="X21" s="49"/>
      <c r="Y21" s="49"/>
      <c r="Z21" s="34"/>
      <c r="AA21" s="34"/>
    </row>
    <row r="22" spans="1:27" x14ac:dyDescent="0.25">
      <c r="S22" s="34"/>
      <c r="T22" s="34"/>
      <c r="U22" s="34"/>
      <c r="V22" s="49"/>
      <c r="W22" s="49"/>
      <c r="X22" s="49"/>
      <c r="Y22" s="49"/>
      <c r="Z22" s="34"/>
      <c r="AA22" s="34"/>
    </row>
    <row r="23" spans="1:27" x14ac:dyDescent="0.25">
      <c r="S23" s="34"/>
      <c r="T23" s="34"/>
      <c r="U23" s="34"/>
      <c r="V23" s="49"/>
      <c r="W23" s="49"/>
      <c r="X23" s="49"/>
      <c r="Y23" s="49"/>
      <c r="Z23" s="34"/>
      <c r="AA23" s="34"/>
    </row>
    <row r="24" spans="1:27" x14ac:dyDescent="0.25">
      <c r="S24" s="34"/>
      <c r="T24" s="34"/>
      <c r="U24" s="34"/>
      <c r="V24" s="49"/>
      <c r="W24" s="49"/>
      <c r="X24" s="49"/>
      <c r="Y24" s="49"/>
      <c r="Z24" s="34"/>
      <c r="AA24" s="34"/>
    </row>
    <row r="25" spans="1:27" x14ac:dyDescent="0.25">
      <c r="S25" s="34"/>
      <c r="T25" s="34"/>
      <c r="U25" s="34"/>
      <c r="V25" s="49"/>
      <c r="W25" s="49"/>
      <c r="X25" s="49"/>
      <c r="Y25" s="49"/>
      <c r="Z25" s="34"/>
      <c r="AA25" s="34"/>
    </row>
    <row r="26" spans="1:27" x14ac:dyDescent="0.25">
      <c r="S26" s="34"/>
      <c r="T26" s="34"/>
      <c r="U26" s="34"/>
      <c r="V26" s="50"/>
      <c r="W26" s="50"/>
      <c r="X26" s="50"/>
      <c r="Y26" s="26"/>
    </row>
    <row r="27" spans="1:27" x14ac:dyDescent="0.25">
      <c r="S27" s="34"/>
      <c r="T27" s="34"/>
      <c r="U27" s="34"/>
      <c r="V27" s="49"/>
      <c r="W27" s="49"/>
      <c r="X27" s="49"/>
      <c r="Y27" s="25"/>
    </row>
    <row r="28" spans="1:27" x14ac:dyDescent="0.25">
      <c r="S28" s="34"/>
      <c r="T28" s="34"/>
      <c r="U28" s="34"/>
      <c r="V28" s="50"/>
      <c r="W28" s="50"/>
      <c r="X28" s="50"/>
      <c r="Y28" s="26"/>
    </row>
    <row r="29" spans="1:27" x14ac:dyDescent="0.25">
      <c r="S29" s="34"/>
      <c r="T29" s="34"/>
      <c r="U29" s="34"/>
      <c r="V29" s="51"/>
      <c r="W29" s="51"/>
      <c r="X29" s="51"/>
      <c r="Y29" s="27"/>
    </row>
    <row r="30" spans="1:27" x14ac:dyDescent="0.25">
      <c r="S30" s="34"/>
      <c r="T30" s="34"/>
      <c r="U30" s="34"/>
      <c r="V30" s="34"/>
      <c r="W30" s="34"/>
      <c r="X30" s="34"/>
    </row>
    <row r="31" spans="1:27" x14ac:dyDescent="0.25">
      <c r="S31" s="34"/>
      <c r="T31" s="34"/>
      <c r="U31" s="34"/>
      <c r="V31" s="34"/>
      <c r="W31" s="34"/>
      <c r="X31" s="34"/>
    </row>
    <row r="32" spans="1:27" x14ac:dyDescent="0.25">
      <c r="B32" s="24"/>
      <c r="C32" s="24"/>
      <c r="D32" s="24"/>
      <c r="E32" s="24"/>
      <c r="F32" s="24"/>
      <c r="G32" s="24"/>
      <c r="H32" s="24"/>
      <c r="I32" s="24"/>
      <c r="S32" s="34"/>
      <c r="T32" s="34"/>
      <c r="U32" s="34"/>
      <c r="V32" s="34"/>
      <c r="W32" s="34"/>
      <c r="X32" s="34"/>
    </row>
    <row r="33" spans="2:19" x14ac:dyDescent="0.25">
      <c r="B33" s="34"/>
      <c r="C33" s="34"/>
      <c r="D33" s="34"/>
      <c r="E33" s="34"/>
      <c r="F33" s="34"/>
      <c r="G33" s="34"/>
      <c r="H33" s="34"/>
      <c r="I33" s="34"/>
      <c r="J33" s="52"/>
      <c r="K33" s="52"/>
      <c r="L33" s="52"/>
      <c r="M33" s="52"/>
      <c r="N33" s="52"/>
      <c r="O33" s="52"/>
      <c r="P33" s="52"/>
      <c r="Q33" s="52"/>
      <c r="R33" s="52"/>
      <c r="S33" s="34"/>
    </row>
    <row r="34" spans="2:19" x14ac:dyDescent="0.25">
      <c r="B34" s="34"/>
      <c r="C34" s="34"/>
      <c r="D34" s="34"/>
      <c r="E34" s="34"/>
      <c r="F34" s="34"/>
      <c r="G34" s="34"/>
      <c r="H34" s="34"/>
      <c r="I34" s="34"/>
      <c r="J34" s="52"/>
      <c r="K34" s="52"/>
      <c r="L34" s="52"/>
      <c r="M34" s="52"/>
      <c r="N34" s="52"/>
      <c r="O34" s="52"/>
      <c r="P34" s="52"/>
      <c r="Q34" s="52"/>
      <c r="R34" s="52"/>
      <c r="S34" s="34"/>
    </row>
    <row r="35" spans="2:19" x14ac:dyDescent="0.25">
      <c r="B35" s="34"/>
      <c r="C35" s="34"/>
      <c r="D35" s="34"/>
      <c r="E35" s="34"/>
      <c r="F35" s="34"/>
      <c r="G35" s="34"/>
      <c r="H35" s="34"/>
      <c r="I35" s="34"/>
      <c r="J35" s="52"/>
      <c r="K35" s="52"/>
      <c r="L35" s="52"/>
      <c r="M35" s="52"/>
      <c r="N35" s="52"/>
      <c r="O35" s="52"/>
      <c r="P35" s="52"/>
      <c r="Q35" s="52"/>
      <c r="R35" s="52"/>
      <c r="S35" s="34"/>
    </row>
    <row r="36" spans="2:19" x14ac:dyDescent="0.25">
      <c r="B36" s="34"/>
      <c r="C36" s="34"/>
      <c r="D36" s="34"/>
      <c r="E36" s="34"/>
      <c r="F36" s="34"/>
      <c r="G36" s="34"/>
      <c r="H36" s="34"/>
      <c r="I36" s="34"/>
      <c r="J36" s="52"/>
      <c r="K36" s="52"/>
      <c r="L36" s="52"/>
      <c r="M36" s="52"/>
      <c r="N36" s="52"/>
      <c r="O36" s="52"/>
      <c r="P36" s="52"/>
      <c r="Q36" s="52"/>
      <c r="R36" s="52"/>
      <c r="S36" s="34"/>
    </row>
    <row r="37" spans="2:19" x14ac:dyDescent="0.2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2:19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2:19" x14ac:dyDescent="0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2:19" x14ac:dyDescent="0.25">
      <c r="B40" s="24"/>
      <c r="C40" s="24"/>
      <c r="D40" s="24"/>
      <c r="E40" s="24"/>
      <c r="F40" s="24"/>
      <c r="G40" s="24"/>
      <c r="H40" s="24"/>
      <c r="I40" s="24"/>
    </row>
  </sheetData>
  <mergeCells count="18">
    <mergeCell ref="A14:B14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I18" sqref="I18"/>
    </sheetView>
  </sheetViews>
  <sheetFormatPr defaultRowHeight="15" x14ac:dyDescent="0.25"/>
  <cols>
    <col min="2" max="2" width="12.5703125" customWidth="1"/>
    <col min="3" max="3" width="10.7109375" customWidth="1"/>
  </cols>
  <sheetData>
    <row r="2" spans="2:6" x14ac:dyDescent="0.25">
      <c r="C2" s="71" t="s">
        <v>29</v>
      </c>
      <c r="D2" s="71"/>
      <c r="E2" s="71"/>
      <c r="F2" s="71"/>
    </row>
    <row r="3" spans="2:6" x14ac:dyDescent="0.25">
      <c r="C3" t="s">
        <v>30</v>
      </c>
      <c r="D3" t="s">
        <v>3</v>
      </c>
      <c r="E3" t="s">
        <v>31</v>
      </c>
      <c r="F3" t="s">
        <v>32</v>
      </c>
    </row>
    <row r="4" spans="2:6" x14ac:dyDescent="0.25">
      <c r="B4" t="s">
        <v>11</v>
      </c>
      <c r="C4">
        <v>8097</v>
      </c>
      <c r="D4">
        <v>3973</v>
      </c>
      <c r="E4">
        <v>2059</v>
      </c>
      <c r="F4">
        <v>2065</v>
      </c>
    </row>
    <row r="5" spans="2:6" x14ac:dyDescent="0.25">
      <c r="B5" t="s">
        <v>12</v>
      </c>
      <c r="C5">
        <v>7737</v>
      </c>
      <c r="D5">
        <v>1699</v>
      </c>
      <c r="E5">
        <v>1265</v>
      </c>
      <c r="F5">
        <v>4773</v>
      </c>
    </row>
    <row r="6" spans="2:6" x14ac:dyDescent="0.25">
      <c r="B6" t="s">
        <v>13</v>
      </c>
      <c r="C6">
        <v>3417</v>
      </c>
      <c r="D6">
        <v>1707</v>
      </c>
      <c r="F6">
        <v>1355</v>
      </c>
    </row>
    <row r="7" spans="2:6" x14ac:dyDescent="0.25">
      <c r="B7" t="s">
        <v>15</v>
      </c>
      <c r="C7">
        <v>6519</v>
      </c>
      <c r="D7">
        <v>1381</v>
      </c>
      <c r="E7">
        <v>2580</v>
      </c>
      <c r="F7">
        <v>2558</v>
      </c>
    </row>
    <row r="8" spans="2:6" x14ac:dyDescent="0.25">
      <c r="B8" t="s">
        <v>16</v>
      </c>
      <c r="C8">
        <v>8951</v>
      </c>
      <c r="D8">
        <v>1862</v>
      </c>
      <c r="E8">
        <v>3499</v>
      </c>
      <c r="F8">
        <v>3590</v>
      </c>
    </row>
    <row r="9" spans="2:6" x14ac:dyDescent="0.25">
      <c r="B9" t="s">
        <v>17</v>
      </c>
      <c r="C9">
        <v>8472</v>
      </c>
      <c r="D9">
        <v>4018</v>
      </c>
      <c r="F9">
        <v>4454</v>
      </c>
    </row>
    <row r="10" spans="2:6" x14ac:dyDescent="0.25">
      <c r="B10" t="s">
        <v>26</v>
      </c>
      <c r="C10">
        <v>9341</v>
      </c>
      <c r="D10">
        <v>1380</v>
      </c>
      <c r="E10">
        <v>1231</v>
      </c>
      <c r="F10">
        <v>6730</v>
      </c>
    </row>
    <row r="11" spans="2:6" x14ac:dyDescent="0.25">
      <c r="B11" t="s">
        <v>33</v>
      </c>
      <c r="C11">
        <v>54440</v>
      </c>
      <c r="D11">
        <v>5027</v>
      </c>
      <c r="E11">
        <v>49413</v>
      </c>
    </row>
    <row r="12" spans="2:6" x14ac:dyDescent="0.25">
      <c r="C12">
        <f>SUM(C4:C11)</f>
        <v>106974</v>
      </c>
      <c r="D12">
        <f t="shared" ref="D12:F12" si="0">SUM(D4:D11)</f>
        <v>21047</v>
      </c>
      <c r="E12">
        <f t="shared" si="0"/>
        <v>60047</v>
      </c>
      <c r="F12">
        <f t="shared" si="0"/>
        <v>25525</v>
      </c>
    </row>
    <row r="13" spans="2:6" x14ac:dyDescent="0.25">
      <c r="B13" t="s">
        <v>20</v>
      </c>
      <c r="C13">
        <v>8230</v>
      </c>
      <c r="D13">
        <v>5332</v>
      </c>
      <c r="E13">
        <v>2898</v>
      </c>
    </row>
    <row r="14" spans="2:6" x14ac:dyDescent="0.25">
      <c r="B14" t="s">
        <v>21</v>
      </c>
      <c r="C14">
        <v>13677</v>
      </c>
      <c r="D14">
        <v>6472</v>
      </c>
      <c r="E14">
        <v>1305</v>
      </c>
      <c r="F14">
        <v>5900</v>
      </c>
    </row>
    <row r="15" spans="2:6" x14ac:dyDescent="0.25">
      <c r="B15" t="s">
        <v>22</v>
      </c>
      <c r="C15">
        <v>6859</v>
      </c>
      <c r="D15">
        <v>4864</v>
      </c>
      <c r="E15">
        <v>950</v>
      </c>
      <c r="F15">
        <v>1045</v>
      </c>
    </row>
    <row r="16" spans="2:6" x14ac:dyDescent="0.25">
      <c r="B16" t="s">
        <v>23</v>
      </c>
      <c r="C16">
        <v>6035</v>
      </c>
      <c r="D16">
        <v>1853</v>
      </c>
      <c r="E16">
        <v>485</v>
      </c>
      <c r="F16">
        <v>3697</v>
      </c>
    </row>
    <row r="17" spans="2:6" x14ac:dyDescent="0.25">
      <c r="B17" t="s">
        <v>24</v>
      </c>
      <c r="C17">
        <v>7632</v>
      </c>
      <c r="D17">
        <v>3152</v>
      </c>
      <c r="F17">
        <v>4480</v>
      </c>
    </row>
    <row r="18" spans="2:6" x14ac:dyDescent="0.25">
      <c r="C18">
        <f>SUM(C13:C17)</f>
        <v>42433</v>
      </c>
      <c r="D18">
        <f t="shared" ref="D18:F18" si="1">SUM(D13:D17)</f>
        <v>21673</v>
      </c>
      <c r="E18">
        <f t="shared" si="1"/>
        <v>5638</v>
      </c>
      <c r="F18">
        <f t="shared" si="1"/>
        <v>15122</v>
      </c>
    </row>
  </sheetData>
  <mergeCells count="1">
    <mergeCell ref="C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L34" sqref="L33:L34"/>
    </sheetView>
  </sheetViews>
  <sheetFormatPr defaultRowHeight="15" x14ac:dyDescent="0.25"/>
  <sheetData>
    <row r="2" spans="1:2" x14ac:dyDescent="0.25">
      <c r="A2" t="s">
        <v>27</v>
      </c>
      <c r="B2" s="5">
        <v>0.28000000000000003</v>
      </c>
    </row>
    <row r="3" spans="1:2" x14ac:dyDescent="0.25">
      <c r="A3" t="s">
        <v>28</v>
      </c>
      <c r="B3" s="5">
        <v>0.72</v>
      </c>
    </row>
    <row r="6" spans="1:2" x14ac:dyDescent="0.25">
      <c r="A6">
        <v>2012</v>
      </c>
      <c r="B6">
        <v>12880</v>
      </c>
    </row>
    <row r="7" spans="1:2" x14ac:dyDescent="0.25">
      <c r="A7">
        <v>2013</v>
      </c>
      <c r="B7">
        <v>12753</v>
      </c>
    </row>
    <row r="8" spans="1:2" x14ac:dyDescent="0.25">
      <c r="A8">
        <v>2014</v>
      </c>
      <c r="B8">
        <v>12419</v>
      </c>
    </row>
    <row r="10" spans="1:2" x14ac:dyDescent="0.25">
      <c r="A10">
        <f>B8-B7</f>
        <v>-334</v>
      </c>
      <c r="B10">
        <f>B7-B6</f>
        <v>-127</v>
      </c>
    </row>
    <row r="11" spans="1:2" x14ac:dyDescent="0.25">
      <c r="A11">
        <f>A10/B8*100</f>
        <v>-2.6894274901360817</v>
      </c>
      <c r="B11">
        <f>B10/B7*100</f>
        <v>-0.99584411511017012</v>
      </c>
    </row>
    <row r="13" spans="1:2" x14ac:dyDescent="0.25">
      <c r="A13" t="s">
        <v>27</v>
      </c>
      <c r="B13" s="5">
        <v>0.28999999999999998</v>
      </c>
    </row>
    <row r="14" spans="1:2" x14ac:dyDescent="0.25">
      <c r="A14" t="s">
        <v>28</v>
      </c>
      <c r="B14" s="5">
        <v>0.71</v>
      </c>
    </row>
    <row r="17" spans="1:2" x14ac:dyDescent="0.25">
      <c r="A17">
        <v>2012</v>
      </c>
      <c r="B17">
        <v>35016</v>
      </c>
    </row>
    <row r="18" spans="1:2" x14ac:dyDescent="0.25">
      <c r="A18">
        <v>2013</v>
      </c>
      <c r="B18">
        <v>35057</v>
      </c>
    </row>
    <row r="19" spans="1:2" x14ac:dyDescent="0.25">
      <c r="A19">
        <v>2014</v>
      </c>
      <c r="B19">
        <v>32277</v>
      </c>
    </row>
    <row r="23" spans="1:2" x14ac:dyDescent="0.25">
      <c r="A23">
        <f>B19-B18</f>
        <v>-2780</v>
      </c>
      <c r="B23">
        <f>B18-B17</f>
        <v>41</v>
      </c>
    </row>
    <row r="24" spans="1:2" x14ac:dyDescent="0.25">
      <c r="A24">
        <f>A23/B19*100</f>
        <v>-8.6129442017535709</v>
      </c>
      <c r="B24">
        <f>B23/B18*100</f>
        <v>0.11695239181903758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Audrutė Sadeckienė</cp:lastModifiedBy>
  <cp:lastPrinted>2023-03-24T12:08:13Z</cp:lastPrinted>
  <dcterms:created xsi:type="dcterms:W3CDTF">2012-12-07T12:58:07Z</dcterms:created>
  <dcterms:modified xsi:type="dcterms:W3CDTF">2023-07-27T10:23:58Z</dcterms:modified>
</cp:coreProperties>
</file>