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/>
  </bookViews>
  <sheets>
    <sheet name="Alytaus" sheetId="1" r:id="rId1"/>
    <sheet name="Vilniaus" sheetId="2" r:id="rId2"/>
    <sheet name="Lapas1" sheetId="3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M27" i="2" l="1"/>
  <c r="M29" i="2" s="1"/>
  <c r="N27" i="2"/>
  <c r="L27" i="2"/>
  <c r="L29" i="2" s="1"/>
  <c r="K27" i="2"/>
  <c r="K29" i="2" s="1"/>
  <c r="T29" i="2" l="1"/>
  <c r="T27" i="2"/>
  <c r="T26" i="2"/>
  <c r="T25" i="2"/>
  <c r="T24" i="2"/>
  <c r="T23" i="2"/>
  <c r="T22" i="2"/>
  <c r="T21" i="2"/>
  <c r="T20" i="2"/>
  <c r="S29" i="2"/>
  <c r="S28" i="2"/>
  <c r="S27" i="2"/>
  <c r="S26" i="2"/>
  <c r="S24" i="2"/>
  <c r="S23" i="2"/>
  <c r="S21" i="2"/>
  <c r="S20" i="2"/>
  <c r="R28" i="2"/>
  <c r="Q28" i="2"/>
  <c r="R26" i="2"/>
  <c r="R25" i="2"/>
  <c r="R24" i="2"/>
  <c r="R23" i="2"/>
  <c r="R22" i="2"/>
  <c r="R21" i="2"/>
  <c r="R20" i="2"/>
  <c r="V29" i="1"/>
  <c r="U29" i="1"/>
  <c r="T29" i="1"/>
  <c r="S29" i="1"/>
  <c r="Q26" i="2"/>
  <c r="Q25" i="2"/>
  <c r="Q24" i="2"/>
  <c r="Q23" i="2"/>
  <c r="Q21" i="2"/>
  <c r="Q22" i="2"/>
  <c r="Q20" i="2"/>
  <c r="U20" i="1"/>
  <c r="U19" i="1"/>
  <c r="U18" i="1"/>
  <c r="U17" i="1"/>
  <c r="T19" i="1"/>
  <c r="T18" i="1"/>
  <c r="T17" i="1"/>
  <c r="T16" i="1"/>
  <c r="S20" i="1"/>
  <c r="S19" i="1"/>
  <c r="S18" i="1"/>
  <c r="S17" i="1"/>
  <c r="S16" i="1"/>
  <c r="R20" i="1"/>
  <c r="R19" i="1"/>
  <c r="R18" i="1"/>
  <c r="R17" i="1"/>
  <c r="R16" i="1"/>
  <c r="K21" i="1" l="1"/>
  <c r="O27" i="2" l="1"/>
  <c r="O29" i="2"/>
  <c r="N21" i="1" l="1"/>
  <c r="M21" i="1"/>
  <c r="L21" i="1"/>
  <c r="O21" i="1" l="1"/>
  <c r="F16" i="2"/>
  <c r="R29" i="2" s="1"/>
  <c r="F14" i="2"/>
  <c r="R27" i="2" s="1"/>
  <c r="L14" i="2" l="1"/>
  <c r="L16" i="2" s="1"/>
  <c r="I14" i="2"/>
  <c r="C14" i="2"/>
  <c r="C16" i="2" l="1"/>
  <c r="Q29" i="2" s="1"/>
  <c r="Q27" i="2"/>
  <c r="I16" i="2"/>
  <c r="L12" i="1"/>
  <c r="I12" i="1"/>
  <c r="F12" i="1"/>
  <c r="C12" i="1"/>
</calcChain>
</file>

<file path=xl/sharedStrings.xml><?xml version="1.0" encoding="utf-8"?>
<sst xmlns="http://schemas.openxmlformats.org/spreadsheetml/2006/main" count="110" uniqueCount="44">
  <si>
    <t>Eil. Nr.</t>
  </si>
  <si>
    <t>Savivaldybių</t>
  </si>
  <si>
    <t>viešosios</t>
  </si>
  <si>
    <t>Iš viso</t>
  </si>
  <si>
    <t>VB</t>
  </si>
  <si>
    <t>Miesto fil.</t>
  </si>
  <si>
    <t>Kaimo fil.</t>
  </si>
  <si>
    <t>bibliotekos</t>
  </si>
  <si>
    <t>Pav.</t>
  </si>
  <si>
    <t>% fonde</t>
  </si>
  <si>
    <t>Alytaus r.</t>
  </si>
  <si>
    <t>Druskininkai</t>
  </si>
  <si>
    <t>Lazdijai</t>
  </si>
  <si>
    <t>Varėna</t>
  </si>
  <si>
    <t xml:space="preserve">Iš viso: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</si>
  <si>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</si>
  <si>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</si>
  <si>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</si>
  <si>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</si>
  <si>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</si>
  <si>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</si>
  <si>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</si>
  <si>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</si>
  <si>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Fiz. vnt.</t>
  </si>
  <si>
    <t>Alytaus m.</t>
  </si>
  <si>
    <t>Vilniaus m.</t>
  </si>
  <si>
    <t>SVB</t>
  </si>
  <si>
    <t>MF</t>
  </si>
  <si>
    <t>KF</t>
  </si>
  <si>
    <t>*Vidutinis pavadinimų skaičius vienoje SVB.</t>
  </si>
  <si>
    <t>Gauta naujų dokumentų 2022 m.</t>
  </si>
  <si>
    <t>1953*</t>
  </si>
  <si>
    <t>1247*</t>
  </si>
  <si>
    <t>955*</t>
  </si>
  <si>
    <t>262*</t>
  </si>
  <si>
    <t>1401*</t>
  </si>
  <si>
    <t>731*</t>
  </si>
  <si>
    <t>1996*</t>
  </si>
  <si>
    <t>1038*</t>
  </si>
  <si>
    <t>3804*</t>
  </si>
  <si>
    <t>937*</t>
  </si>
  <si>
    <t>3058*</t>
  </si>
  <si>
    <t>2.4. VILNIAUS APSKRITIES SAVIVALDYBIŲ VIEŠŲJŲ BIBLIOTEKŲ DOKUMENTŲ FONDO PAPILDYMAS 2022 M.</t>
  </si>
  <si>
    <t>2.4. ALYTAUS APSKRITIES SAVIVALDYBIŲ VIEŠŲJŲ BIBLIOTEKŲ DOKUMENTŲ FONDO PAPILDYMAS 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</si>
</sst>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b/>
      <sz val="10.5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/>
    <xf numFmtId="1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1" fontId="2" fillId="2" borderId="0" xfId="0" applyNumberFormat="1" applyFont="1" applyFill="1"/>
    <xf numFmtId="0" fontId="2" fillId="2" borderId="0" xfId="0" applyFont="1" applyFill="1" applyBorder="1"/>
    <xf numFmtId="3" fontId="0" fillId="0" borderId="0" xfId="0" applyNumberFormat="1"/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vertical="top" wrapText="1"/>
    </xf>
    <xf numFmtId="3" fontId="0" fillId="2" borderId="0" xfId="0" applyNumberFormat="1" applyFill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10" fillId="0" borderId="0" xfId="0" applyFont="1"/>
    <xf numFmtId="0" fontId="11" fillId="2" borderId="0" xfId="0" applyFont="1" applyFill="1" applyBorder="1" applyAlignment="1">
      <alignment horizontal="left" vertical="top" wrapText="1"/>
    </xf>
    <xf numFmtId="164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/>
    <xf numFmtId="0" fontId="6" fillId="4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12" fillId="4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14" fillId="2" borderId="0" xfId="0" applyFont="1" applyFill="1"/>
    <xf numFmtId="0" fontId="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vertical="top"/>
    </xf>
    <xf numFmtId="0" fontId="17" fillId="0" borderId="0" xfId="0" applyFont="1" applyFill="1" applyBorder="1" applyAlignment="1">
      <alignment horizontal="center"/>
    </xf>
    <xf numFmtId="1" fontId="16" fillId="2" borderId="0" xfId="0" applyNumberFormat="1" applyFont="1" applyFill="1" applyBorder="1"/>
    <xf numFmtId="1" fontId="16" fillId="2" borderId="0" xfId="0" applyNumberFormat="1" applyFont="1" applyFill="1"/>
    <xf numFmtId="0" fontId="16" fillId="2" borderId="0" xfId="0" applyFont="1" applyFill="1"/>
    <xf numFmtId="0" fontId="15" fillId="0" borderId="0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 applyBorder="1"/>
    <xf numFmtId="0" fontId="15" fillId="2" borderId="0" xfId="0" applyFont="1" applyFill="1" applyBorder="1"/>
    <xf numFmtId="0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6" fillId="0" borderId="0" xfId="0" applyFont="1"/>
    <xf numFmtId="0" fontId="18" fillId="2" borderId="0" xfId="0" applyFont="1" applyFill="1" applyBorder="1" applyAlignment="1">
      <alignment vertical="top" wrapText="1"/>
    </xf>
    <xf numFmtId="164" fontId="18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6" fillId="2" borderId="0" xfId="0" applyNumberFormat="1" applyFont="1" applyFill="1" applyBorder="1"/>
    <xf numFmtId="0" fontId="16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164" fontId="16" fillId="2" borderId="0" xfId="0" applyNumberFormat="1" applyFont="1" applyFill="1"/>
    <xf numFmtId="0" fontId="20" fillId="2" borderId="0" xfId="0" applyFont="1" applyFill="1" applyBorder="1" applyAlignment="1">
      <alignment horizontal="right"/>
    </xf>
    <xf numFmtId="0" fontId="20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right" vertical="top" wrapText="1"/>
    </xf>
    <xf numFmtId="0" fontId="9" fillId="4" borderId="9" xfId="0" applyFont="1" applyFill="1" applyBorder="1" applyAlignment="1"/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0C4"/>
      <color rgb="FFFFF3E7"/>
      <color rgb="FFFCFAFA"/>
      <color rgb="FFFFFFFF"/>
      <color rgb="FFFFE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2020-20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2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1B-4195-96B3-02F95D811A80}"/>
                </c:ext>
              </c:extLst>
            </c:dLbl>
            <c:dLbl>
              <c:idx val="1"/>
              <c:layout>
                <c:manualLayout>
                  <c:x val="2.777777777777767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1B-4195-96B3-02F95D811A80}"/>
                </c:ext>
              </c:extLst>
            </c:dLbl>
            <c:dLbl>
              <c:idx val="2"/>
              <c:layout>
                <c:manualLayout>
                  <c:x val="3.611111111111101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1B-4195-96B3-02F95D811A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Alytaus!$O$11:$Q$11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Alytaus!$O$12:$Q$12</c:f>
              <c:numCache>
                <c:formatCode>General</c:formatCode>
                <c:ptCount val="3"/>
                <c:pt idx="0">
                  <c:v>46314</c:v>
                </c:pt>
                <c:pt idx="1">
                  <c:v>34331</c:v>
                </c:pt>
                <c:pt idx="2">
                  <c:v>36757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1B-4195-96B3-02F95D811A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570560"/>
        <c:axId val="95585792"/>
        <c:axId val="0"/>
      </c:bar3DChart>
      <c:catAx>
        <c:axId val="9557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585792"/>
        <c:crosses val="autoZero"/>
        <c:auto val="1"/>
        <c:lblAlgn val="ctr"/>
        <c:lblOffset val="100"/>
        <c:noMultiLvlLbl val="0"/>
      </c:catAx>
      <c:valAx>
        <c:axId val="9558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557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20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0-43DF-B99A-34F36BD49DC9}"/>
                </c:ext>
              </c:extLst>
            </c:dLbl>
            <c:dLbl>
              <c:idx val="1"/>
              <c:layout>
                <c:manualLayout>
                  <c:x val="2.499999999999994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0-43DF-B99A-34F36BD49DC9}"/>
                </c:ext>
              </c:extLst>
            </c:dLbl>
            <c:dLbl>
              <c:idx val="2"/>
              <c:layout>
                <c:manualLayout>
                  <c:x val="2.500000000000000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0-43DF-B99A-34F36BD49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(Vilniaus!$O$15,Vilniaus!$P$15,Vilniaus!$Q$15)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(Vilniaus!$O$16,Vilniaus!$P$16,Vilniaus!$C$16)</c:f>
              <c:numCache>
                <c:formatCode>General</c:formatCode>
                <c:ptCount val="3"/>
                <c:pt idx="0">
                  <c:v>131056</c:v>
                </c:pt>
                <c:pt idx="1">
                  <c:v>90368</c:v>
                </c:pt>
                <c:pt idx="2">
                  <c:v>85744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0-43DF-B99A-34F36BD49D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484544"/>
        <c:axId val="95630848"/>
        <c:axId val="0"/>
      </c:bar3DChart>
      <c:catAx>
        <c:axId val="954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630848"/>
        <c:crosses val="autoZero"/>
        <c:auto val="1"/>
        <c:lblAlgn val="ctr"/>
        <c:lblOffset val="100"/>
        <c:noMultiLvlLbl val="0"/>
      </c:catAx>
      <c:valAx>
        <c:axId val="95630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548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Alytaus apskrities</a:t>
            </a:r>
            <a:r>
              <a:rPr lang="en-US" sz="1400" b="1" baseline="0">
                <a:solidFill>
                  <a:schemeClr val="tx1"/>
                </a:solidFill>
              </a:rPr>
              <a:t> bibliotek</a:t>
            </a:r>
            <a:r>
              <a:rPr lang="lt-LT" sz="1400" b="1" baseline="0">
                <a:solidFill>
                  <a:schemeClr val="tx1"/>
                </a:solidFill>
              </a:rPr>
              <a:t>ų dokumentų fondo papildymas 2012-2014 m (fiz.vnt.)</a:t>
            </a:r>
            <a:endParaRPr lang="lt-LT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217736794171221"/>
          <c:y val="2.5198412698412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9000"/>
          </a:schemeClr>
        </a:solidFill>
        <a:ln w="25400">
          <a:solidFill>
            <a:schemeClr val="accent6">
              <a:lumMod val="40000"/>
              <a:lumOff val="60000"/>
            </a:schemeClr>
          </a:solidFill>
        </a:ln>
        <a:effectLst/>
        <a:sp3d contourW="25400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backWall>
    <c:plotArea>
      <c:layout>
        <c:manualLayout>
          <c:layoutTarget val="inner"/>
          <c:xMode val="edge"/>
          <c:yMode val="edge"/>
          <c:x val="0.1157893897996357"/>
          <c:y val="0.183009126984127"/>
          <c:w val="0.85921062992125985"/>
          <c:h val="0.709591353164187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24E-2"/>
                  <c:y val="-2.6547619047619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84-4217-A08A-F657B0D793A5}"/>
                </c:ext>
              </c:extLst>
            </c:dLbl>
            <c:dLbl>
              <c:idx val="1"/>
              <c:layout>
                <c:manualLayout>
                  <c:x val="2.4886156648451729E-2"/>
                  <c:y val="-2.953690476190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84-4217-A08A-F657B0D793A5}"/>
                </c:ext>
              </c:extLst>
            </c:dLbl>
            <c:dLbl>
              <c:idx val="2"/>
              <c:layout>
                <c:manualLayout>
                  <c:x val="3.3333333333333333E-2"/>
                  <c:y val="-3.24072251385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84-4217-A08A-F657B0D79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Lapas1!$A$3:$A$5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Lapas1!$B$3:$B$5</c:f>
              <c:numCache>
                <c:formatCode>#,##0</c:formatCode>
                <c:ptCount val="3"/>
                <c:pt idx="0">
                  <c:v>48035</c:v>
                </c:pt>
                <c:pt idx="1">
                  <c:v>40110</c:v>
                </c:pt>
                <c:pt idx="2">
                  <c:v>43445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84-4217-A08A-F657B0D793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668864"/>
        <c:axId val="95671808"/>
        <c:axId val="0"/>
      </c:bar3DChart>
      <c:catAx>
        <c:axId val="9566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671808"/>
        <c:crosses val="autoZero"/>
        <c:auto val="1"/>
        <c:lblAlgn val="ctr"/>
        <c:lblOffset val="100"/>
        <c:noMultiLvlLbl val="0"/>
      </c:catAx>
      <c:valAx>
        <c:axId val="956718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566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 dokumentų fondo papildymas 2012-2014 m (fiz.vnt.)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alpha val="30000"/>
          </a:schemeClr>
        </a:solidFill>
        <a:ln w="15875">
          <a:solidFill>
            <a:schemeClr val="accent6">
              <a:lumMod val="40000"/>
              <a:lumOff val="60000"/>
            </a:schemeClr>
          </a:solidFill>
        </a:ln>
        <a:effectLst/>
        <a:sp3d contourW="15875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4.4655952380952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33-4B3A-9B54-0A0914F12DA5}"/>
                </c:ext>
              </c:extLst>
            </c:dLbl>
            <c:dLbl>
              <c:idx val="1"/>
              <c:layout>
                <c:manualLayout>
                  <c:x val="1.9444444444444497E-2"/>
                  <c:y val="-2.5727380952380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33-4B3A-9B54-0A0914F12DA5}"/>
                </c:ext>
              </c:extLst>
            </c:dLbl>
            <c:dLbl>
              <c:idx val="2"/>
              <c:layout>
                <c:manualLayout>
                  <c:x val="2.7777777777777672E-2"/>
                  <c:y val="-4.084642857142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33-4B3A-9B54-0A0914F12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Lapas1!$A$11:$A$13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Lapas1!$B$11:$B$13</c:f>
              <c:numCache>
                <c:formatCode>#,##0</c:formatCode>
                <c:ptCount val="3"/>
                <c:pt idx="0">
                  <c:v>94026</c:v>
                </c:pt>
                <c:pt idx="1">
                  <c:v>107259</c:v>
                </c:pt>
                <c:pt idx="2">
                  <c:v>107418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33-4B3A-9B54-0A0914F12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523392"/>
        <c:axId val="98542720"/>
        <c:axId val="0"/>
      </c:bar3DChart>
      <c:catAx>
        <c:axId val="985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542720"/>
        <c:crosses val="autoZero"/>
        <c:auto val="1"/>
        <c:lblAlgn val="ctr"/>
        <c:lblOffset val="100"/>
        <c:noMultiLvlLbl val="0"/>
      </c:catAx>
      <c:valAx>
        <c:axId val="9854272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852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51287</xdr:colOff>
      <xdr:row>13</xdr:row>
      <xdr:rowOff>146539</xdr:rowOff>
    </xdr:from>
    <xdr:to>
      <xdr:col>7</xdr:col>
      <xdr:colOff>564172</xdr:colOff>
      <xdr:row>28</xdr:row>
      <xdr:rowOff>8791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17</xdr:row>
      <xdr:rowOff>82794</xdr:rowOff>
    </xdr:from>
    <xdr:to>
      <xdr:col>7</xdr:col>
      <xdr:colOff>586154</xdr:colOff>
      <xdr:row>31</xdr:row>
      <xdr:rowOff>158994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176212</xdr:rowOff>
    </xdr:from>
    <xdr:to>
      <xdr:col>11</xdr:col>
      <xdr:colOff>595725</xdr:colOff>
      <xdr:row>16</xdr:row>
      <xdr:rowOff>18712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147637</xdr:rowOff>
    </xdr:from>
    <xdr:to>
      <xdr:col>11</xdr:col>
      <xdr:colOff>576675</xdr:colOff>
      <xdr:row>30</xdr:row>
      <xdr:rowOff>180637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drut&#279;Sadeckien&#279;/OneDrive%20-%20AMB%20LT/Desktop/Statistika_2022%20m/B-2022/2.1.%20Fondo%20bukle_su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ytaus"/>
      <sheetName val="Vilniaus"/>
      <sheetName val="Lapas1"/>
    </sheetNames>
    <sheetDataSet>
      <sheetData sheetId="0">
        <row r="8">
          <cell r="C8">
            <v>150194</v>
          </cell>
          <cell r="E8">
            <v>90294</v>
          </cell>
          <cell r="G8">
            <v>59900</v>
          </cell>
        </row>
        <row r="9">
          <cell r="C9">
            <v>299628</v>
          </cell>
          <cell r="E9">
            <v>74934</v>
          </cell>
          <cell r="G9">
            <v>42852</v>
          </cell>
          <cell r="I9">
            <v>181842</v>
          </cell>
        </row>
        <row r="10">
          <cell r="C10">
            <v>166115</v>
          </cell>
          <cell r="E10">
            <v>122157</v>
          </cell>
          <cell r="G10">
            <v>20251</v>
          </cell>
          <cell r="I10">
            <v>23707</v>
          </cell>
        </row>
        <row r="11">
          <cell r="C11">
            <v>155891</v>
          </cell>
          <cell r="E11">
            <v>51013</v>
          </cell>
          <cell r="G11">
            <v>13746</v>
          </cell>
          <cell r="I11">
            <v>91132</v>
          </cell>
        </row>
        <row r="12">
          <cell r="C12">
            <v>141992</v>
          </cell>
          <cell r="E12">
            <v>63310</v>
          </cell>
          <cell r="I12">
            <v>78682</v>
          </cell>
        </row>
      </sheetData>
      <sheetData sheetId="1">
        <row r="8">
          <cell r="C8">
            <v>173417</v>
          </cell>
          <cell r="E8">
            <v>60983</v>
          </cell>
          <cell r="G8">
            <v>24987</v>
          </cell>
          <cell r="I8">
            <v>87447</v>
          </cell>
        </row>
        <row r="9">
          <cell r="C9">
            <v>225004</v>
          </cell>
          <cell r="E9">
            <v>38673</v>
          </cell>
          <cell r="G9">
            <v>36366</v>
          </cell>
          <cell r="I9">
            <v>149965</v>
          </cell>
        </row>
        <row r="10">
          <cell r="C10">
            <v>78897</v>
          </cell>
          <cell r="E10">
            <v>27054</v>
          </cell>
          <cell r="I10">
            <v>51843</v>
          </cell>
        </row>
        <row r="11">
          <cell r="C11">
            <v>143757</v>
          </cell>
          <cell r="E11">
            <v>41838</v>
          </cell>
          <cell r="G11">
            <v>41123</v>
          </cell>
          <cell r="I11">
            <v>60796</v>
          </cell>
        </row>
        <row r="12">
          <cell r="C12">
            <v>201952</v>
          </cell>
          <cell r="E12">
            <v>54007</v>
          </cell>
          <cell r="G12">
            <v>56020</v>
          </cell>
          <cell r="I12">
            <v>91925</v>
          </cell>
        </row>
        <row r="13">
          <cell r="C13">
            <v>170736</v>
          </cell>
          <cell r="E13">
            <v>60270</v>
          </cell>
          <cell r="I13">
            <v>110466</v>
          </cell>
        </row>
        <row r="14">
          <cell r="C14">
            <v>384310</v>
          </cell>
          <cell r="E14">
            <v>37541</v>
          </cell>
          <cell r="G14">
            <v>30730</v>
          </cell>
          <cell r="I14">
            <v>316039</v>
          </cell>
        </row>
        <row r="15">
          <cell r="C15">
            <v>1378073</v>
          </cell>
          <cell r="E15">
            <v>320366</v>
          </cell>
          <cell r="G15">
            <v>189226</v>
          </cell>
          <cell r="I15">
            <v>868481</v>
          </cell>
        </row>
        <row r="16">
          <cell r="C16">
            <v>422146</v>
          </cell>
          <cell r="E16">
            <v>73681</v>
          </cell>
          <cell r="G16">
            <v>348465</v>
          </cell>
        </row>
        <row r="17">
          <cell r="C17">
            <v>1800219</v>
          </cell>
          <cell r="E17">
            <v>394047</v>
          </cell>
          <cell r="G17">
            <v>537691</v>
          </cell>
          <cell r="I17">
            <v>868481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34"/>
  <sheetViews>
    <sheetView showGridLines="0" tabSelected="1" zoomScale="130" zoomScaleNormal="130" workbookViewId="0">
      <selection activeCell="T12" sqref="T12"/>
    </sheetView>
  </sheetViews>
  <sheetFormatPr defaultColWidth="8.85546875" defaultRowHeight="15" x14ac:dyDescent="0.25"/>
  <cols>
    <col min="1" max="1" width="4" style="1" customWidth="1"/>
    <col min="2" max="2" width="11.7109375" style="1" customWidth="1"/>
    <col min="3" max="14" width="8.85546875" style="1" customWidth="1"/>
    <col min="15" max="16384" width="8.85546875" style="1"/>
  </cols>
  <sheetData>
    <row r="1" spans="1:24" ht="15" customHeight="1" x14ac:dyDescent="0.25"/>
    <row r="2" spans="1:24" ht="15" customHeight="1" x14ac:dyDescent="0.25">
      <c r="A2" s="93" t="s">
        <v>43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8"/>
      <c r="P3" s="28"/>
      <c r="Q3" s="28"/>
      <c r="R3" s="28"/>
      <c r="S3" s="29"/>
      <c r="T3" s="38"/>
      <c r="U3" s="38"/>
      <c r="V3" s="28"/>
      <c r="W3" s="28"/>
      <c r="X3" s="28"/>
    </row>
    <row r="4" spans="1:24" x14ac:dyDescent="0.25">
      <c r="A4" s="94" t="s">
        <v>0</v>
      </c>
      <c r="B4" s="15" t="s">
        <v>1</v>
      </c>
      <c r="C4" s="97" t="s">
        <v>30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28"/>
      <c r="P4" s="28"/>
      <c r="Q4" s="28"/>
      <c r="R4" s="28"/>
      <c r="S4" s="29"/>
      <c r="T4" s="38"/>
      <c r="U4" s="38"/>
      <c r="V4" s="28"/>
      <c r="W4" s="28"/>
      <c r="X4" s="28"/>
    </row>
    <row r="5" spans="1:24" x14ac:dyDescent="0.25">
      <c r="A5" s="95"/>
      <c r="B5" s="16" t="s">
        <v>2</v>
      </c>
      <c r="C5" s="97" t="s">
        <v>3</v>
      </c>
      <c r="D5" s="97"/>
      <c r="E5" s="97"/>
      <c r="F5" s="97" t="s">
        <v>4</v>
      </c>
      <c r="G5" s="97"/>
      <c r="H5" s="97"/>
      <c r="I5" s="97" t="s">
        <v>5</v>
      </c>
      <c r="J5" s="97"/>
      <c r="K5" s="97"/>
      <c r="L5" s="97" t="s">
        <v>6</v>
      </c>
      <c r="M5" s="97"/>
      <c r="N5" s="97"/>
      <c r="O5" s="28"/>
      <c r="P5" s="28"/>
      <c r="Q5" s="28"/>
      <c r="R5" s="28"/>
      <c r="S5" s="29"/>
      <c r="T5" s="38"/>
      <c r="U5" s="38"/>
      <c r="V5" s="28"/>
      <c r="W5" s="28"/>
      <c r="X5" s="28"/>
    </row>
    <row r="6" spans="1:24" x14ac:dyDescent="0.25">
      <c r="A6" s="96"/>
      <c r="B6" s="17" t="s">
        <v>7</v>
      </c>
      <c r="C6" s="27" t="s">
        <v>23</v>
      </c>
      <c r="D6" s="27" t="s">
        <v>8</v>
      </c>
      <c r="E6" s="27" t="s">
        <v>9</v>
      </c>
      <c r="F6" s="27" t="s">
        <v>23</v>
      </c>
      <c r="G6" s="27" t="s">
        <v>8</v>
      </c>
      <c r="H6" s="27" t="s">
        <v>9</v>
      </c>
      <c r="I6" s="27" t="s">
        <v>23</v>
      </c>
      <c r="J6" s="27" t="s">
        <v>8</v>
      </c>
      <c r="K6" s="27" t="s">
        <v>9</v>
      </c>
      <c r="L6" s="27" t="s">
        <v>23</v>
      </c>
      <c r="M6" s="27" t="s">
        <v>8</v>
      </c>
      <c r="N6" s="27" t="s">
        <v>9</v>
      </c>
      <c r="O6" s="28"/>
      <c r="P6" s="28"/>
      <c r="Q6" s="28"/>
      <c r="R6" s="28"/>
      <c r="S6" s="29"/>
      <c r="T6" s="29"/>
      <c r="U6" s="38"/>
      <c r="V6" s="28"/>
      <c r="W6" s="28"/>
      <c r="X6" s="28"/>
    </row>
    <row r="7" spans="1:24" ht="15" customHeight="1" x14ac:dyDescent="0.25">
      <c r="A7" s="18">
        <v>1</v>
      </c>
      <c r="B7" s="30" t="s">
        <v>24</v>
      </c>
      <c r="C7" s="18">
        <v>7931</v>
      </c>
      <c r="D7" s="40">
        <v>5820</v>
      </c>
      <c r="E7" s="41">
        <v>5.3</v>
      </c>
      <c r="F7" s="18">
        <v>4129</v>
      </c>
      <c r="G7" s="40">
        <v>2706</v>
      </c>
      <c r="H7" s="41">
        <v>4.57</v>
      </c>
      <c r="I7" s="18">
        <v>3802</v>
      </c>
      <c r="J7" s="40">
        <v>3114</v>
      </c>
      <c r="K7" s="41">
        <v>6.35</v>
      </c>
      <c r="L7" s="18" t="s">
        <v>22</v>
      </c>
      <c r="M7" s="18" t="s">
        <v>22</v>
      </c>
      <c r="N7" s="41" t="s">
        <v>22</v>
      </c>
      <c r="O7" s="33"/>
      <c r="P7" s="34"/>
      <c r="Q7" s="35"/>
      <c r="R7" s="28"/>
      <c r="S7" s="29"/>
      <c r="T7" s="62"/>
      <c r="U7" s="38"/>
      <c r="V7" s="28"/>
      <c r="W7" s="28"/>
      <c r="X7" s="28"/>
    </row>
    <row r="8" spans="1:24" ht="15" customHeight="1" x14ac:dyDescent="0.25">
      <c r="A8" s="18">
        <v>2</v>
      </c>
      <c r="B8" s="31" t="s">
        <v>10</v>
      </c>
      <c r="C8" s="18">
        <v>7445</v>
      </c>
      <c r="D8" s="18">
        <v>687</v>
      </c>
      <c r="E8" s="41">
        <v>2.48</v>
      </c>
      <c r="F8" s="18">
        <v>300</v>
      </c>
      <c r="G8" s="18">
        <v>263</v>
      </c>
      <c r="H8" s="41">
        <v>0.4</v>
      </c>
      <c r="I8" s="18">
        <v>912</v>
      </c>
      <c r="J8" s="18">
        <v>292</v>
      </c>
      <c r="K8" s="41">
        <v>2.12</v>
      </c>
      <c r="L8" s="18">
        <v>6233</v>
      </c>
      <c r="M8" s="18">
        <v>108</v>
      </c>
      <c r="N8" s="41">
        <v>3.43</v>
      </c>
      <c r="O8" s="33"/>
      <c r="P8" s="36"/>
      <c r="Q8" s="35"/>
      <c r="R8" s="28"/>
      <c r="S8" s="28"/>
      <c r="T8" s="62"/>
      <c r="U8" s="28"/>
      <c r="V8" s="28"/>
      <c r="W8" s="28"/>
      <c r="X8" s="28"/>
    </row>
    <row r="9" spans="1:24" ht="15" customHeight="1" x14ac:dyDescent="0.25">
      <c r="A9" s="18">
        <v>3</v>
      </c>
      <c r="B9" s="31" t="s">
        <v>11</v>
      </c>
      <c r="C9" s="18">
        <v>4244</v>
      </c>
      <c r="D9" s="18">
        <v>1485</v>
      </c>
      <c r="E9" s="41">
        <v>2.5499999999999998</v>
      </c>
      <c r="F9" s="18">
        <v>2767</v>
      </c>
      <c r="G9" s="18">
        <v>1233</v>
      </c>
      <c r="H9" s="41">
        <v>2.2599999999999998</v>
      </c>
      <c r="I9" s="18">
        <v>370</v>
      </c>
      <c r="J9" s="18">
        <v>200</v>
      </c>
      <c r="K9" s="41">
        <v>1.82</v>
      </c>
      <c r="L9" s="18">
        <v>1107</v>
      </c>
      <c r="M9" s="18">
        <v>420</v>
      </c>
      <c r="N9" s="41">
        <v>4.67</v>
      </c>
      <c r="O9" s="33"/>
      <c r="P9" s="36"/>
      <c r="Q9" s="35"/>
      <c r="R9" s="28"/>
      <c r="S9" s="28"/>
      <c r="T9" s="29"/>
      <c r="U9" s="28"/>
      <c r="V9" s="28"/>
      <c r="W9" s="28"/>
      <c r="X9" s="28"/>
    </row>
    <row r="10" spans="1:24" ht="15" customHeight="1" x14ac:dyDescent="0.25">
      <c r="A10" s="18">
        <v>4</v>
      </c>
      <c r="B10" s="31" t="s">
        <v>12</v>
      </c>
      <c r="C10" s="18">
        <v>5717</v>
      </c>
      <c r="D10" s="18">
        <v>518</v>
      </c>
      <c r="E10" s="41">
        <v>3.67</v>
      </c>
      <c r="F10" s="18">
        <v>1360</v>
      </c>
      <c r="G10" s="40">
        <v>681</v>
      </c>
      <c r="H10" s="41">
        <v>2.66</v>
      </c>
      <c r="I10" s="18">
        <v>580</v>
      </c>
      <c r="J10" s="18">
        <v>214</v>
      </c>
      <c r="K10" s="41">
        <v>4.22</v>
      </c>
      <c r="L10" s="18">
        <v>3777</v>
      </c>
      <c r="M10" s="40">
        <v>160</v>
      </c>
      <c r="N10" s="41">
        <v>4.1399999999999997</v>
      </c>
      <c r="O10" s="76"/>
      <c r="P10" s="77"/>
      <c r="Q10" s="78"/>
      <c r="R10" s="68"/>
      <c r="S10" s="68"/>
      <c r="T10" s="74"/>
      <c r="U10" s="76"/>
      <c r="V10" s="68"/>
      <c r="W10" s="68"/>
      <c r="X10" s="28"/>
    </row>
    <row r="11" spans="1:24" ht="15" customHeight="1" thickBot="1" x14ac:dyDescent="0.3">
      <c r="A11" s="18">
        <v>5</v>
      </c>
      <c r="B11" s="31" t="s">
        <v>13</v>
      </c>
      <c r="C11" s="22">
        <v>11420</v>
      </c>
      <c r="D11" s="18">
        <v>1253</v>
      </c>
      <c r="E11" s="41">
        <v>8.0399999999999991</v>
      </c>
      <c r="F11" s="18">
        <v>3320</v>
      </c>
      <c r="G11" s="18">
        <v>1253</v>
      </c>
      <c r="H11" s="41">
        <v>5.24</v>
      </c>
      <c r="I11" s="18" t="s">
        <v>22</v>
      </c>
      <c r="J11" s="18" t="s">
        <v>22</v>
      </c>
      <c r="K11" s="41" t="s">
        <v>22</v>
      </c>
      <c r="L11" s="18">
        <v>8100</v>
      </c>
      <c r="M11" s="18">
        <v>358</v>
      </c>
      <c r="N11" s="48">
        <v>10.29</v>
      </c>
      <c r="O11" s="79">
        <v>2020</v>
      </c>
      <c r="P11" s="77">
        <v>2021</v>
      </c>
      <c r="Q11" s="73">
        <v>2022</v>
      </c>
      <c r="R11" s="68"/>
      <c r="S11" s="68"/>
      <c r="T11" s="74"/>
      <c r="U11" s="68"/>
      <c r="V11" s="68"/>
      <c r="W11" s="68"/>
      <c r="X11" s="28"/>
    </row>
    <row r="12" spans="1:24" ht="15.75" thickBot="1" x14ac:dyDescent="0.3">
      <c r="A12" s="25"/>
      <c r="B12" s="26" t="s">
        <v>14</v>
      </c>
      <c r="C12" s="39">
        <f>SUM(C7:C11)</f>
        <v>36757</v>
      </c>
      <c r="D12" s="45" t="s">
        <v>31</v>
      </c>
      <c r="E12" s="46">
        <v>4.4000000000000004</v>
      </c>
      <c r="F12" s="39">
        <f>SUM(F7:F11)</f>
        <v>11876</v>
      </c>
      <c r="G12" s="47" t="s">
        <v>32</v>
      </c>
      <c r="H12" s="46">
        <v>3.02</v>
      </c>
      <c r="I12" s="39">
        <f>SUM(I7:I11)</f>
        <v>5664</v>
      </c>
      <c r="J12" s="45" t="s">
        <v>33</v>
      </c>
      <c r="K12" s="46">
        <v>3.62</v>
      </c>
      <c r="L12" s="39">
        <f>SUM(L8:L11)</f>
        <v>19217</v>
      </c>
      <c r="M12" s="47" t="s">
        <v>34</v>
      </c>
      <c r="N12" s="59">
        <v>5.62</v>
      </c>
      <c r="O12" s="80">
        <v>46314</v>
      </c>
      <c r="P12" s="81">
        <v>34331</v>
      </c>
      <c r="Q12" s="68">
        <v>36757</v>
      </c>
      <c r="R12" s="68"/>
      <c r="S12" s="68"/>
      <c r="T12" s="74"/>
      <c r="U12" s="67"/>
      <c r="V12" s="68"/>
      <c r="W12" s="68"/>
      <c r="X12" s="28"/>
    </row>
    <row r="13" spans="1:24" ht="20.25" customHeight="1" x14ac:dyDescent="0.25">
      <c r="A13" s="19" t="s">
        <v>29</v>
      </c>
      <c r="B13" s="20"/>
      <c r="C13" s="19"/>
      <c r="D13" s="19"/>
      <c r="E13" s="19"/>
      <c r="F13" s="12"/>
      <c r="G13" s="10"/>
      <c r="H13" s="13"/>
      <c r="I13" s="7"/>
      <c r="J13" s="5"/>
      <c r="K13" s="6"/>
      <c r="L13" s="6"/>
      <c r="M13" s="2"/>
      <c r="N13" s="6"/>
      <c r="O13" s="68"/>
      <c r="P13" s="68"/>
      <c r="Q13" s="68"/>
      <c r="R13" s="68"/>
      <c r="S13" s="68"/>
      <c r="T13" s="68"/>
      <c r="U13" s="68"/>
      <c r="V13" s="68"/>
      <c r="W13" s="68"/>
      <c r="X13" s="28"/>
    </row>
    <row r="14" spans="1:24" x14ac:dyDescent="0.25">
      <c r="A14" s="3"/>
      <c r="B14" s="11"/>
      <c r="C14" s="3"/>
      <c r="D14" s="3"/>
      <c r="E14" s="3"/>
      <c r="F14" s="12"/>
      <c r="G14" s="10"/>
      <c r="H14" s="13"/>
      <c r="I14" s="37"/>
      <c r="J14" s="43"/>
      <c r="K14" s="87"/>
      <c r="L14" s="87"/>
      <c r="M14" s="88"/>
      <c r="N14" s="87"/>
      <c r="O14" s="82"/>
      <c r="P14" s="82"/>
      <c r="Q14" s="68"/>
      <c r="R14" s="68"/>
      <c r="S14" s="68"/>
      <c r="T14" s="68"/>
      <c r="U14" s="68"/>
      <c r="V14" s="68"/>
      <c r="W14" s="68"/>
    </row>
    <row r="15" spans="1:24" x14ac:dyDescent="0.25">
      <c r="I15" s="61"/>
      <c r="J15" s="63"/>
      <c r="K15" s="89" t="s">
        <v>26</v>
      </c>
      <c r="L15" s="89" t="s">
        <v>4</v>
      </c>
      <c r="M15" s="89" t="s">
        <v>27</v>
      </c>
      <c r="N15" s="89" t="s">
        <v>28</v>
      </c>
      <c r="O15" s="82"/>
      <c r="P15" s="82"/>
      <c r="Q15" s="68"/>
      <c r="R15" s="83" t="s">
        <v>26</v>
      </c>
      <c r="S15" s="83" t="s">
        <v>4</v>
      </c>
      <c r="T15" s="83" t="s">
        <v>27</v>
      </c>
      <c r="U15" s="83" t="s">
        <v>28</v>
      </c>
      <c r="V15" s="68"/>
      <c r="W15" s="68"/>
    </row>
    <row r="16" spans="1:24" s="28" customFormat="1" x14ac:dyDescent="0.25">
      <c r="I16" s="61"/>
      <c r="J16" s="63"/>
      <c r="K16" s="90">
        <v>5820</v>
      </c>
      <c r="L16" s="90">
        <v>2706</v>
      </c>
      <c r="M16" s="90">
        <v>3114</v>
      </c>
      <c r="N16" s="90" t="s">
        <v>22</v>
      </c>
      <c r="O16" s="84"/>
      <c r="P16" s="82"/>
      <c r="Q16" s="68"/>
      <c r="R16" s="68">
        <f>C7*100/[1]Alytaus!$C$8</f>
        <v>5.2805038816464043</v>
      </c>
      <c r="S16" s="68">
        <f>F7*100/[1]Alytaus!$E$8</f>
        <v>4.5728398343190024</v>
      </c>
      <c r="T16" s="68">
        <f>I7*100/[1]Alytaus!$G$8</f>
        <v>6.3472454090150254</v>
      </c>
      <c r="U16" s="68"/>
      <c r="V16" s="68"/>
      <c r="W16" s="68"/>
    </row>
    <row r="17" spans="2:23" s="28" customFormat="1" x14ac:dyDescent="0.25">
      <c r="I17" s="61"/>
      <c r="J17" s="63"/>
      <c r="K17" s="90">
        <v>687</v>
      </c>
      <c r="L17" s="90">
        <v>263</v>
      </c>
      <c r="M17" s="90">
        <v>292</v>
      </c>
      <c r="N17" s="90">
        <v>108</v>
      </c>
      <c r="O17" s="85"/>
      <c r="P17" s="82"/>
      <c r="Q17" s="68"/>
      <c r="R17" s="68">
        <f>C8*100/[1]Alytaus!$C$9</f>
        <v>2.4847477538814795</v>
      </c>
      <c r="S17" s="68">
        <f>F8*100/[1]Alytaus!$E$9</f>
        <v>0.4003523100328289</v>
      </c>
      <c r="T17" s="68">
        <f>I8*100/[1]Alytaus!$G$9</f>
        <v>2.1282553906468777</v>
      </c>
      <c r="U17" s="68">
        <f>L8*100/[1]Alytaus!$I$9</f>
        <v>3.4277009711727762</v>
      </c>
      <c r="V17" s="68"/>
      <c r="W17" s="68"/>
    </row>
    <row r="18" spans="2:23" s="28" customFormat="1" x14ac:dyDescent="0.25">
      <c r="I18" s="61"/>
      <c r="J18" s="63"/>
      <c r="K18" s="90">
        <v>1485</v>
      </c>
      <c r="L18" s="90">
        <v>1233</v>
      </c>
      <c r="M18" s="90">
        <v>200</v>
      </c>
      <c r="N18" s="90">
        <v>420</v>
      </c>
      <c r="O18" s="85"/>
      <c r="P18" s="82"/>
      <c r="Q18" s="68"/>
      <c r="R18" s="68">
        <f>C9*100/[1]Alytaus!$C$10</f>
        <v>2.5548565752641244</v>
      </c>
      <c r="S18" s="68">
        <f>F9*100/[1]Alytaus!$E$10</f>
        <v>2.26511784015652</v>
      </c>
      <c r="T18" s="68">
        <f>I9*100/[1]Alytaus!$G$10</f>
        <v>1.8270702681349069</v>
      </c>
      <c r="U18" s="68">
        <f>L9*100/[1]Alytaus!$I$10</f>
        <v>4.669506896697178</v>
      </c>
      <c r="V18" s="68"/>
      <c r="W18" s="68"/>
    </row>
    <row r="19" spans="2:23" x14ac:dyDescent="0.25">
      <c r="I19" s="61"/>
      <c r="J19" s="63"/>
      <c r="K19" s="90">
        <v>518</v>
      </c>
      <c r="L19" s="90">
        <v>681</v>
      </c>
      <c r="M19" s="90">
        <v>214</v>
      </c>
      <c r="N19" s="90">
        <v>160</v>
      </c>
      <c r="O19" s="85"/>
      <c r="P19" s="82"/>
      <c r="Q19" s="68"/>
      <c r="R19" s="68">
        <f>C10*100/[1]Alytaus!$C$11</f>
        <v>3.6673060022708173</v>
      </c>
      <c r="S19" s="68">
        <f>F10*100/[1]Alytaus!$E$11</f>
        <v>2.6659871013271128</v>
      </c>
      <c r="T19" s="68">
        <f>I10*100/[1]Alytaus!$G$11</f>
        <v>4.2194092827004219</v>
      </c>
      <c r="U19" s="68">
        <f>L10*100/[1]Alytaus!$I$11</f>
        <v>4.1445375938199538</v>
      </c>
      <c r="V19" s="68"/>
      <c r="W19" s="68"/>
    </row>
    <row r="20" spans="2:23" x14ac:dyDescent="0.25">
      <c r="I20" s="61"/>
      <c r="J20" s="63"/>
      <c r="K20" s="90">
        <v>1253</v>
      </c>
      <c r="L20" s="90">
        <v>1253</v>
      </c>
      <c r="M20" s="91"/>
      <c r="N20" s="90">
        <v>358</v>
      </c>
      <c r="O20" s="85"/>
      <c r="P20" s="82"/>
      <c r="Q20" s="68"/>
      <c r="R20" s="68">
        <f>C11*100/[1]Alytaus!$C$12</f>
        <v>8.042706631359513</v>
      </c>
      <c r="S20" s="68">
        <f>F11*100/[1]Alytaus!$E$12</f>
        <v>5.2440372768914862</v>
      </c>
      <c r="T20" s="68"/>
      <c r="U20" s="68">
        <f>L11*100/[1]Alytaus!$I$12</f>
        <v>10.294603594214687</v>
      </c>
      <c r="V20" s="68"/>
      <c r="W20" s="68"/>
    </row>
    <row r="21" spans="2:23" x14ac:dyDescent="0.25">
      <c r="I21" s="61"/>
      <c r="J21" s="63"/>
      <c r="K21" s="92">
        <f>SUM(K16:K20)</f>
        <v>9763</v>
      </c>
      <c r="L21" s="91">
        <f>SUM(L16:L20)</f>
        <v>6136</v>
      </c>
      <c r="M21" s="91">
        <f>SUM(M16:M20)</f>
        <v>3820</v>
      </c>
      <c r="N21" s="91">
        <f>SUM(N17:N20)</f>
        <v>1046</v>
      </c>
      <c r="O21" s="85">
        <f>SUM(L21:N21)</f>
        <v>11002</v>
      </c>
      <c r="P21" s="82"/>
      <c r="Q21" s="68"/>
      <c r="R21" s="68"/>
      <c r="S21" s="68"/>
      <c r="T21" s="68"/>
      <c r="U21" s="68"/>
      <c r="V21" s="68"/>
      <c r="W21" s="68"/>
    </row>
    <row r="22" spans="2:23" x14ac:dyDescent="0.25">
      <c r="I22" s="61"/>
      <c r="J22" s="63"/>
      <c r="K22" s="82"/>
      <c r="L22" s="82"/>
      <c r="M22" s="82"/>
      <c r="N22" s="82"/>
      <c r="O22" s="82"/>
      <c r="P22" s="82"/>
      <c r="Q22" s="68"/>
      <c r="R22" s="68"/>
      <c r="S22" s="68"/>
      <c r="T22" s="68"/>
      <c r="U22" s="68"/>
      <c r="V22" s="68"/>
      <c r="W22" s="68"/>
    </row>
    <row r="23" spans="2:23" x14ac:dyDescent="0.25">
      <c r="I23" s="61"/>
      <c r="J23" s="61"/>
      <c r="K23" s="28"/>
      <c r="L23" s="28"/>
      <c r="M23" s="28"/>
      <c r="N23" s="28"/>
      <c r="O23" s="68"/>
      <c r="P23" s="68"/>
      <c r="Q23" s="68"/>
      <c r="R23" s="68"/>
      <c r="S23" s="68" t="s">
        <v>26</v>
      </c>
      <c r="T23" s="68" t="s">
        <v>4</v>
      </c>
      <c r="U23" s="68" t="s">
        <v>27</v>
      </c>
      <c r="V23" s="68" t="s">
        <v>28</v>
      </c>
      <c r="W23" s="68"/>
    </row>
    <row r="24" spans="2:23" x14ac:dyDescent="0.25">
      <c r="I24" s="61"/>
      <c r="J24" s="61"/>
      <c r="K24" s="61"/>
      <c r="L24" s="61"/>
      <c r="M24" s="61"/>
      <c r="N24" s="61"/>
      <c r="O24" s="68"/>
      <c r="P24" s="68"/>
      <c r="Q24" s="68"/>
      <c r="R24" s="68"/>
      <c r="S24" s="78">
        <v>5.3</v>
      </c>
      <c r="T24" s="78">
        <v>4.57</v>
      </c>
      <c r="U24" s="78">
        <v>6.35</v>
      </c>
      <c r="V24" s="71"/>
      <c r="W24" s="68"/>
    </row>
    <row r="25" spans="2:23" x14ac:dyDescent="0.25">
      <c r="I25" s="61"/>
      <c r="J25" s="61"/>
      <c r="K25" s="61"/>
      <c r="L25" s="61"/>
      <c r="M25" s="61"/>
      <c r="N25" s="61"/>
      <c r="O25" s="68"/>
      <c r="P25" s="68"/>
      <c r="Q25" s="68"/>
      <c r="R25" s="68"/>
      <c r="S25" s="78">
        <v>2.48</v>
      </c>
      <c r="T25" s="78">
        <v>0.4</v>
      </c>
      <c r="U25" s="78">
        <v>2.12</v>
      </c>
      <c r="V25" s="78">
        <v>3.43</v>
      </c>
      <c r="W25" s="68"/>
    </row>
    <row r="26" spans="2:23" x14ac:dyDescent="0.25">
      <c r="I26" s="61"/>
      <c r="J26" s="61"/>
      <c r="K26" s="61"/>
      <c r="L26" s="61"/>
      <c r="M26" s="61"/>
      <c r="N26" s="61"/>
      <c r="O26" s="68"/>
      <c r="P26" s="68"/>
      <c r="Q26" s="68"/>
      <c r="R26" s="68"/>
      <c r="S26" s="78">
        <v>2.5499999999999998</v>
      </c>
      <c r="T26" s="78">
        <v>2.2599999999999998</v>
      </c>
      <c r="U26" s="78">
        <v>1.82</v>
      </c>
      <c r="V26" s="78">
        <v>4.67</v>
      </c>
      <c r="W26" s="68"/>
    </row>
    <row r="27" spans="2:23" x14ac:dyDescent="0.25">
      <c r="I27" s="61"/>
      <c r="J27" s="61"/>
      <c r="K27" s="61"/>
      <c r="L27" s="61"/>
      <c r="M27" s="61"/>
      <c r="N27" s="61"/>
      <c r="O27" s="68"/>
      <c r="P27" s="68"/>
      <c r="Q27" s="68"/>
      <c r="R27" s="68"/>
      <c r="S27" s="78">
        <v>3.67</v>
      </c>
      <c r="T27" s="78">
        <v>2.66</v>
      </c>
      <c r="U27" s="78">
        <v>4.22</v>
      </c>
      <c r="V27" s="78">
        <v>4.1399999999999997</v>
      </c>
      <c r="W27" s="68"/>
    </row>
    <row r="28" spans="2:23" x14ac:dyDescent="0.25">
      <c r="O28" s="68"/>
      <c r="P28" s="68"/>
      <c r="Q28" s="68"/>
      <c r="R28" s="68"/>
      <c r="S28" s="78">
        <v>8.0399999999999991</v>
      </c>
      <c r="T28" s="78">
        <v>5.24</v>
      </c>
      <c r="U28" s="71"/>
      <c r="V28" s="78">
        <v>10.29</v>
      </c>
      <c r="W28" s="68"/>
    </row>
    <row r="29" spans="2:23" x14ac:dyDescent="0.25">
      <c r="B29" s="28"/>
      <c r="C29" s="28"/>
      <c r="D29" s="28"/>
      <c r="E29" s="28"/>
      <c r="F29" s="28"/>
      <c r="G29" s="28"/>
      <c r="H29" s="28"/>
      <c r="I29" s="28"/>
      <c r="J29" s="28"/>
      <c r="O29" s="68"/>
      <c r="P29" s="68"/>
      <c r="Q29" s="68"/>
      <c r="R29" s="68"/>
      <c r="S29" s="86">
        <f>SUM(S24:S28)/5</f>
        <v>4.4079999999999995</v>
      </c>
      <c r="T29" s="86">
        <f>SUM(T24:T28)/5</f>
        <v>3.0260000000000002</v>
      </c>
      <c r="U29" s="86">
        <f>SUM(U24:U28)/4</f>
        <v>3.6274999999999995</v>
      </c>
      <c r="V29" s="86">
        <f>SUM(V25:V28)/4</f>
        <v>5.6324999999999994</v>
      </c>
      <c r="W29" s="68"/>
    </row>
    <row r="30" spans="2:23" x14ac:dyDescent="0.25">
      <c r="B30" s="28"/>
      <c r="C30" s="28"/>
      <c r="D30" s="28"/>
      <c r="E30" s="28"/>
      <c r="F30" s="28"/>
      <c r="G30" s="28"/>
      <c r="H30" s="28"/>
      <c r="I30" s="28"/>
      <c r="J30" s="28"/>
      <c r="O30" s="68"/>
      <c r="P30" s="68"/>
      <c r="Q30" s="68"/>
      <c r="R30" s="68"/>
      <c r="S30" s="68"/>
      <c r="T30" s="68"/>
      <c r="U30" s="68"/>
      <c r="V30" s="68"/>
      <c r="W30" s="68"/>
    </row>
    <row r="31" spans="2:23" x14ac:dyDescent="0.25">
      <c r="B31" s="28"/>
      <c r="C31" s="28"/>
      <c r="D31" s="28"/>
      <c r="E31" s="28"/>
      <c r="F31" s="28"/>
      <c r="G31" s="28"/>
      <c r="H31" s="28"/>
      <c r="I31" s="28"/>
      <c r="J31" s="28"/>
      <c r="O31" s="68"/>
      <c r="P31" s="68"/>
      <c r="Q31" s="68"/>
      <c r="R31" s="68"/>
      <c r="S31" s="68"/>
      <c r="T31" s="68"/>
      <c r="U31" s="68"/>
      <c r="V31" s="68"/>
      <c r="W31" s="68"/>
    </row>
    <row r="32" spans="2:23" x14ac:dyDescent="0.25">
      <c r="B32" s="28"/>
      <c r="C32" s="28"/>
      <c r="D32" s="28"/>
      <c r="E32" s="28"/>
      <c r="F32" s="28"/>
      <c r="G32" s="28"/>
      <c r="H32" s="28"/>
      <c r="I32" s="28"/>
      <c r="J32" s="28"/>
    </row>
    <row r="33" spans="2:10" x14ac:dyDescent="0.25">
      <c r="B33" s="28"/>
      <c r="C33" s="28"/>
      <c r="D33" s="28"/>
      <c r="E33" s="28"/>
      <c r="F33" s="28"/>
      <c r="G33" s="28"/>
      <c r="H33" s="28"/>
      <c r="I33" s="28"/>
      <c r="J33" s="28"/>
    </row>
    <row r="34" spans="2:10" x14ac:dyDescent="0.25">
      <c r="B34" s="28"/>
      <c r="C34" s="28"/>
      <c r="D34" s="28"/>
      <c r="E34" s="28"/>
      <c r="F34" s="28"/>
      <c r="G34" s="28"/>
      <c r="H34" s="28"/>
      <c r="I34" s="28"/>
      <c r="J34" s="28"/>
    </row>
  </sheetData>
  <sortState ref="P9:Q12">
    <sortCondition descending="1" ref="Q8"/>
  </sortState>
  <mergeCells count="7"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36"/>
  <sheetViews>
    <sheetView showGridLines="0" zoomScale="130" zoomScaleNormal="130" workbookViewId="0">
      <selection activeCell="T13" sqref="T13"/>
    </sheetView>
  </sheetViews>
  <sheetFormatPr defaultColWidth="8.85546875" defaultRowHeight="15" x14ac:dyDescent="0.25"/>
  <cols>
    <col min="1" max="1" width="4" style="1" customWidth="1"/>
    <col min="2" max="2" width="11.42578125" style="1" customWidth="1"/>
    <col min="3" max="12" width="8.85546875" style="1"/>
    <col min="13" max="13" width="9.140625" style="1" customWidth="1"/>
    <col min="14" max="16384" width="8.85546875" style="1"/>
  </cols>
  <sheetData>
    <row r="1" spans="1:22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22" x14ac:dyDescent="0.25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2" x14ac:dyDescent="0.25">
      <c r="A4" s="94" t="s">
        <v>0</v>
      </c>
      <c r="B4" s="22" t="s">
        <v>1</v>
      </c>
      <c r="C4" s="97" t="s">
        <v>30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28"/>
      <c r="P4" s="28"/>
      <c r="Q4" s="28"/>
      <c r="R4" s="28"/>
      <c r="S4" s="28"/>
      <c r="T4" s="28"/>
      <c r="U4" s="28"/>
      <c r="V4" s="28"/>
    </row>
    <row r="5" spans="1:22" x14ac:dyDescent="0.25">
      <c r="A5" s="95"/>
      <c r="B5" s="23" t="s">
        <v>2</v>
      </c>
      <c r="C5" s="97" t="s">
        <v>3</v>
      </c>
      <c r="D5" s="97"/>
      <c r="E5" s="97"/>
      <c r="F5" s="97" t="s">
        <v>4</v>
      </c>
      <c r="G5" s="97"/>
      <c r="H5" s="97"/>
      <c r="I5" s="97" t="s">
        <v>5</v>
      </c>
      <c r="J5" s="97"/>
      <c r="K5" s="97"/>
      <c r="L5" s="97" t="s">
        <v>6</v>
      </c>
      <c r="M5" s="97"/>
      <c r="N5" s="97"/>
      <c r="O5" s="28"/>
      <c r="P5" s="28"/>
      <c r="Q5" s="28"/>
      <c r="R5" s="28"/>
      <c r="S5" s="28"/>
      <c r="T5" s="28"/>
      <c r="U5" s="28"/>
      <c r="V5" s="28"/>
    </row>
    <row r="6" spans="1:22" x14ac:dyDescent="0.25">
      <c r="A6" s="96"/>
      <c r="B6" s="24" t="s">
        <v>7</v>
      </c>
      <c r="C6" s="27" t="s">
        <v>23</v>
      </c>
      <c r="D6" s="27" t="s">
        <v>8</v>
      </c>
      <c r="E6" s="27" t="s">
        <v>9</v>
      </c>
      <c r="F6" s="27" t="s">
        <v>23</v>
      </c>
      <c r="G6" s="27" t="s">
        <v>8</v>
      </c>
      <c r="H6" s="27" t="s">
        <v>9</v>
      </c>
      <c r="I6" s="27" t="s">
        <v>23</v>
      </c>
      <c r="J6" s="27" t="s">
        <v>8</v>
      </c>
      <c r="K6" s="27" t="s">
        <v>9</v>
      </c>
      <c r="L6" s="27" t="s">
        <v>23</v>
      </c>
      <c r="M6" s="27" t="s">
        <v>8</v>
      </c>
      <c r="N6" s="27" t="s">
        <v>9</v>
      </c>
      <c r="O6" s="28"/>
      <c r="P6" s="28"/>
      <c r="Q6" s="28"/>
      <c r="R6" s="28"/>
      <c r="S6" s="28"/>
      <c r="T6" s="28"/>
      <c r="U6" s="28"/>
      <c r="V6" s="28"/>
    </row>
    <row r="7" spans="1:22" ht="15" customHeight="1" x14ac:dyDescent="0.25">
      <c r="A7" s="18">
        <v>1</v>
      </c>
      <c r="B7" s="30" t="s">
        <v>15</v>
      </c>
      <c r="C7" s="18">
        <v>7857</v>
      </c>
      <c r="D7" s="60">
        <v>1019</v>
      </c>
      <c r="E7" s="41">
        <v>4.53</v>
      </c>
      <c r="F7" s="18">
        <v>1901</v>
      </c>
      <c r="G7" s="18">
        <v>862</v>
      </c>
      <c r="H7" s="41">
        <v>3.11</v>
      </c>
      <c r="I7" s="18">
        <v>1452</v>
      </c>
      <c r="J7" s="18">
        <v>757</v>
      </c>
      <c r="K7" s="41">
        <v>5.81</v>
      </c>
      <c r="L7" s="18">
        <v>4504</v>
      </c>
      <c r="M7" s="18">
        <v>2486</v>
      </c>
      <c r="N7" s="41">
        <v>5.15</v>
      </c>
      <c r="O7" s="44"/>
      <c r="P7" s="29"/>
      <c r="Q7" s="28"/>
      <c r="R7" s="28"/>
      <c r="S7" s="28"/>
      <c r="T7" s="28"/>
      <c r="U7" s="28"/>
      <c r="V7" s="28"/>
    </row>
    <row r="8" spans="1:22" ht="15" customHeight="1" x14ac:dyDescent="0.25">
      <c r="A8" s="18">
        <v>2</v>
      </c>
      <c r="B8" s="31" t="s">
        <v>16</v>
      </c>
      <c r="C8" s="18">
        <v>15439</v>
      </c>
      <c r="D8" s="18">
        <v>3409</v>
      </c>
      <c r="E8" s="41">
        <v>6.86</v>
      </c>
      <c r="F8" s="18">
        <v>2205</v>
      </c>
      <c r="G8" s="40">
        <v>1163</v>
      </c>
      <c r="H8" s="48">
        <v>5.7</v>
      </c>
      <c r="I8" s="18">
        <v>2309</v>
      </c>
      <c r="J8" s="18">
        <v>692</v>
      </c>
      <c r="K8" s="41">
        <v>6.34</v>
      </c>
      <c r="L8" s="18">
        <v>10925</v>
      </c>
      <c r="M8" s="40">
        <v>1554</v>
      </c>
      <c r="N8" s="48">
        <v>7.28</v>
      </c>
      <c r="O8" s="42"/>
      <c r="P8" s="29"/>
      <c r="Q8" s="28"/>
      <c r="R8" s="28"/>
      <c r="S8" s="28"/>
      <c r="T8" s="28"/>
      <c r="U8" s="28"/>
      <c r="V8" s="28"/>
    </row>
    <row r="9" spans="1:22" ht="15" customHeight="1" x14ac:dyDescent="0.25">
      <c r="A9" s="18">
        <v>3</v>
      </c>
      <c r="B9" s="31" t="s">
        <v>17</v>
      </c>
      <c r="C9" s="18">
        <v>4932</v>
      </c>
      <c r="D9" s="18">
        <v>4932</v>
      </c>
      <c r="E9" s="48">
        <v>6.25</v>
      </c>
      <c r="F9" s="18">
        <v>1551</v>
      </c>
      <c r="G9" s="18">
        <v>870</v>
      </c>
      <c r="H9" s="41">
        <v>5.73</v>
      </c>
      <c r="I9" s="18" t="s">
        <v>22</v>
      </c>
      <c r="J9" s="18" t="s">
        <v>22</v>
      </c>
      <c r="K9" s="41" t="s">
        <v>22</v>
      </c>
      <c r="L9" s="40">
        <v>3381</v>
      </c>
      <c r="M9" s="40">
        <v>3381</v>
      </c>
      <c r="N9" s="48">
        <v>6.52</v>
      </c>
      <c r="O9" s="42"/>
      <c r="P9" s="29"/>
      <c r="Q9" s="28"/>
      <c r="R9" s="28"/>
      <c r="S9" s="28"/>
      <c r="T9" s="28"/>
      <c r="U9" s="28"/>
      <c r="V9" s="28"/>
    </row>
    <row r="10" spans="1:22" ht="15" customHeight="1" x14ac:dyDescent="0.25">
      <c r="A10" s="18">
        <v>4</v>
      </c>
      <c r="B10" s="31" t="s">
        <v>18</v>
      </c>
      <c r="C10" s="18">
        <v>6117</v>
      </c>
      <c r="D10" s="18">
        <v>834</v>
      </c>
      <c r="E10" s="41">
        <v>4.25</v>
      </c>
      <c r="F10" s="18">
        <v>1254</v>
      </c>
      <c r="G10" s="18">
        <v>602</v>
      </c>
      <c r="H10" s="41">
        <v>2.99</v>
      </c>
      <c r="I10" s="18">
        <v>1823</v>
      </c>
      <c r="J10" s="18">
        <v>450</v>
      </c>
      <c r="K10" s="41">
        <v>4.43</v>
      </c>
      <c r="L10" s="18">
        <v>3040</v>
      </c>
      <c r="M10" s="18">
        <v>485</v>
      </c>
      <c r="N10" s="41">
        <v>5</v>
      </c>
      <c r="O10" s="44"/>
      <c r="P10" s="29"/>
      <c r="Q10" s="28"/>
      <c r="R10" s="28"/>
      <c r="S10" s="28"/>
      <c r="T10" s="28"/>
      <c r="U10" s="28"/>
      <c r="V10" s="28"/>
    </row>
    <row r="11" spans="1:22" ht="15" customHeight="1" x14ac:dyDescent="0.25">
      <c r="A11" s="18">
        <v>5</v>
      </c>
      <c r="B11" s="31" t="s">
        <v>19</v>
      </c>
      <c r="C11" s="18">
        <v>8732</v>
      </c>
      <c r="D11" s="18">
        <v>1191</v>
      </c>
      <c r="E11" s="41">
        <v>4.32</v>
      </c>
      <c r="F11" s="18">
        <v>1342</v>
      </c>
      <c r="G11" s="18">
        <v>869</v>
      </c>
      <c r="H11" s="41">
        <v>2.48</v>
      </c>
      <c r="I11" s="18">
        <v>2179</v>
      </c>
      <c r="J11" s="18">
        <v>856</v>
      </c>
      <c r="K11" s="41">
        <v>3.88</v>
      </c>
      <c r="L11" s="18">
        <v>5211</v>
      </c>
      <c r="M11" s="18">
        <v>628</v>
      </c>
      <c r="N11" s="41">
        <v>5.66</v>
      </c>
      <c r="O11" s="42"/>
      <c r="P11" s="29"/>
      <c r="Q11" s="28"/>
      <c r="R11" s="28"/>
      <c r="S11" s="28"/>
      <c r="T11" s="28"/>
      <c r="U11" s="28"/>
      <c r="V11" s="28"/>
    </row>
    <row r="12" spans="1:22" ht="15" customHeight="1" x14ac:dyDescent="0.25">
      <c r="A12" s="18">
        <v>6</v>
      </c>
      <c r="B12" s="31" t="s">
        <v>20</v>
      </c>
      <c r="C12" s="40">
        <v>6533</v>
      </c>
      <c r="D12" s="40">
        <v>1458</v>
      </c>
      <c r="E12" s="48">
        <v>3.82</v>
      </c>
      <c r="F12" s="40">
        <v>1817</v>
      </c>
      <c r="G12" s="40">
        <v>1176</v>
      </c>
      <c r="H12" s="48">
        <v>3.01</v>
      </c>
      <c r="I12" s="40" t="s">
        <v>22</v>
      </c>
      <c r="J12" s="40" t="s">
        <v>22</v>
      </c>
      <c r="K12" s="48" t="s">
        <v>22</v>
      </c>
      <c r="L12" s="40">
        <v>4716</v>
      </c>
      <c r="M12" s="40">
        <v>282</v>
      </c>
      <c r="N12" s="48">
        <v>4.26</v>
      </c>
      <c r="O12" s="42"/>
      <c r="P12" s="29"/>
      <c r="Q12" s="28"/>
      <c r="R12" s="28"/>
      <c r="S12" s="28"/>
      <c r="T12" s="28"/>
      <c r="U12" s="28"/>
      <c r="V12" s="28"/>
    </row>
    <row r="13" spans="1:22" ht="15" customHeight="1" x14ac:dyDescent="0.25">
      <c r="A13" s="18">
        <v>7</v>
      </c>
      <c r="B13" s="31" t="s">
        <v>21</v>
      </c>
      <c r="C13" s="40">
        <v>14046</v>
      </c>
      <c r="D13" s="40">
        <v>1130</v>
      </c>
      <c r="E13" s="48">
        <v>3.65</v>
      </c>
      <c r="F13" s="40">
        <v>1175</v>
      </c>
      <c r="G13" s="40">
        <v>999</v>
      </c>
      <c r="H13" s="48">
        <v>3.12</v>
      </c>
      <c r="I13" s="40">
        <v>1028</v>
      </c>
      <c r="J13" s="40">
        <v>901</v>
      </c>
      <c r="K13" s="48">
        <v>3.34</v>
      </c>
      <c r="L13" s="40">
        <v>11843</v>
      </c>
      <c r="M13" s="40">
        <v>993</v>
      </c>
      <c r="N13" s="48">
        <v>3.74</v>
      </c>
      <c r="O13" s="42"/>
      <c r="P13" s="29"/>
      <c r="Q13" s="28"/>
      <c r="R13" s="28"/>
      <c r="S13" s="28"/>
      <c r="T13" s="28"/>
      <c r="U13" s="28"/>
      <c r="V13" s="28"/>
    </row>
    <row r="14" spans="1:22" ht="15" customHeight="1" x14ac:dyDescent="0.25">
      <c r="A14" s="98" t="s">
        <v>14</v>
      </c>
      <c r="B14" s="99"/>
      <c r="C14" s="51">
        <f>SUM(C7:C13)</f>
        <v>63656</v>
      </c>
      <c r="D14" s="54" t="s">
        <v>37</v>
      </c>
      <c r="E14" s="56">
        <v>4.6100000000000003</v>
      </c>
      <c r="F14" s="52">
        <f>SUM(F7:F13)</f>
        <v>11245</v>
      </c>
      <c r="G14" s="55" t="s">
        <v>40</v>
      </c>
      <c r="H14" s="56">
        <v>3.51</v>
      </c>
      <c r="I14" s="52">
        <f>SUM(I7:I13)</f>
        <v>8791</v>
      </c>
      <c r="J14" s="55" t="s">
        <v>36</v>
      </c>
      <c r="K14" s="56">
        <v>4.6399999999999997</v>
      </c>
      <c r="L14" s="52">
        <f>SUM(L7:L13)</f>
        <v>43620</v>
      </c>
      <c r="M14" s="55" t="s">
        <v>35</v>
      </c>
      <c r="N14" s="56">
        <v>5.0199999999999996</v>
      </c>
      <c r="O14" s="65"/>
      <c r="P14" s="66"/>
      <c r="Q14" s="67"/>
      <c r="R14" s="68"/>
      <c r="S14" s="68"/>
      <c r="T14" s="68"/>
      <c r="U14" s="68"/>
      <c r="V14" s="28"/>
    </row>
    <row r="15" spans="1:22" ht="15" customHeight="1" thickBot="1" x14ac:dyDescent="0.3">
      <c r="A15" s="23">
        <v>8</v>
      </c>
      <c r="B15" s="32" t="s">
        <v>25</v>
      </c>
      <c r="C15" s="49">
        <v>22088</v>
      </c>
      <c r="D15" s="49">
        <v>16464</v>
      </c>
      <c r="E15" s="50">
        <v>5.23</v>
      </c>
      <c r="F15" s="49">
        <v>2712</v>
      </c>
      <c r="G15" s="49">
        <v>1768</v>
      </c>
      <c r="H15" s="50">
        <v>3.68</v>
      </c>
      <c r="I15" s="49">
        <v>19376</v>
      </c>
      <c r="J15" s="49">
        <v>14696</v>
      </c>
      <c r="K15" s="50">
        <v>5.56</v>
      </c>
      <c r="L15" s="49" t="s">
        <v>22</v>
      </c>
      <c r="M15" s="49" t="s">
        <v>22</v>
      </c>
      <c r="N15" s="50" t="s">
        <v>22</v>
      </c>
      <c r="O15" s="69">
        <v>2020</v>
      </c>
      <c r="P15" s="70">
        <v>2021</v>
      </c>
      <c r="Q15" s="70">
        <v>2022</v>
      </c>
      <c r="R15" s="68"/>
      <c r="S15" s="68"/>
      <c r="T15" s="68"/>
      <c r="U15" s="68"/>
      <c r="V15" s="28"/>
    </row>
    <row r="16" spans="1:22" ht="15.75" thickBot="1" x14ac:dyDescent="0.3">
      <c r="A16" s="25"/>
      <c r="B16" s="26" t="s">
        <v>14</v>
      </c>
      <c r="C16" s="53">
        <f>SUM(C14:C15)</f>
        <v>85744</v>
      </c>
      <c r="D16" s="47" t="s">
        <v>39</v>
      </c>
      <c r="E16" s="57">
        <v>4.76</v>
      </c>
      <c r="F16" s="53">
        <f>SUM(F15,F7:F13)</f>
        <v>13957</v>
      </c>
      <c r="G16" s="47" t="s">
        <v>38</v>
      </c>
      <c r="H16" s="57">
        <v>3.54</v>
      </c>
      <c r="I16" s="53">
        <f>SUM(I14:I15)</f>
        <v>28167</v>
      </c>
      <c r="J16" s="47" t="s">
        <v>41</v>
      </c>
      <c r="K16" s="57">
        <v>5.23</v>
      </c>
      <c r="L16" s="53">
        <f>SUM(L14:L15)</f>
        <v>43620</v>
      </c>
      <c r="M16" s="47" t="s">
        <v>35</v>
      </c>
      <c r="N16" s="58">
        <v>5.0199999999999996</v>
      </c>
      <c r="O16" s="68">
        <v>131056</v>
      </c>
      <c r="P16" s="68">
        <v>90368</v>
      </c>
      <c r="Q16" s="67">
        <v>85744</v>
      </c>
      <c r="R16" s="68"/>
      <c r="S16" s="68"/>
      <c r="T16" s="68"/>
      <c r="U16" s="68"/>
      <c r="V16" s="28"/>
    </row>
    <row r="17" spans="1:22" x14ac:dyDescent="0.25">
      <c r="A17" s="19" t="s">
        <v>29</v>
      </c>
      <c r="B17" s="20"/>
      <c r="C17" s="19"/>
      <c r="D17" s="19"/>
      <c r="E17" s="19"/>
      <c r="F17" s="4"/>
      <c r="G17" s="9"/>
      <c r="H17" s="6"/>
      <c r="I17" s="7"/>
      <c r="J17" s="5"/>
      <c r="K17" s="6"/>
      <c r="L17" s="6"/>
      <c r="M17" s="2"/>
      <c r="N17" s="6"/>
      <c r="O17" s="68"/>
      <c r="P17" s="68"/>
      <c r="Q17" s="68"/>
      <c r="R17" s="68"/>
      <c r="S17" s="68"/>
      <c r="T17" s="68"/>
      <c r="U17" s="68"/>
      <c r="V17" s="28"/>
    </row>
    <row r="18" spans="1:22" x14ac:dyDescent="0.25">
      <c r="I18" s="61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1"/>
    </row>
    <row r="19" spans="1:22" x14ac:dyDescent="0.25">
      <c r="I19" s="61"/>
      <c r="J19" s="71"/>
      <c r="K19" s="72" t="s">
        <v>26</v>
      </c>
      <c r="L19" s="72" t="s">
        <v>4</v>
      </c>
      <c r="M19" s="72" t="s">
        <v>27</v>
      </c>
      <c r="N19" s="72" t="s">
        <v>28</v>
      </c>
      <c r="O19" s="71"/>
      <c r="P19" s="68"/>
      <c r="Q19" s="70" t="s">
        <v>26</v>
      </c>
      <c r="R19" s="70" t="s">
        <v>4</v>
      </c>
      <c r="S19" s="70" t="s">
        <v>27</v>
      </c>
      <c r="T19" s="70" t="s">
        <v>28</v>
      </c>
      <c r="U19" s="68"/>
      <c r="V19" s="61"/>
    </row>
    <row r="20" spans="1:22" x14ac:dyDescent="0.25">
      <c r="I20" s="61"/>
      <c r="J20" s="71"/>
      <c r="K20" s="73">
        <v>1019</v>
      </c>
      <c r="L20" s="74">
        <v>862</v>
      </c>
      <c r="M20" s="74">
        <v>757</v>
      </c>
      <c r="N20" s="74">
        <v>2486</v>
      </c>
      <c r="O20" s="71"/>
      <c r="P20" s="68"/>
      <c r="Q20" s="68">
        <f>C7*100/[1]Vilniaus!$C$8</f>
        <v>4.53069768246481</v>
      </c>
      <c r="R20" s="68">
        <f>F7*100/[1]Vilniaus!$E$8</f>
        <v>3.1172621878228357</v>
      </c>
      <c r="S20" s="68">
        <f>I7*100/[1]Vilniaus!$G$8</f>
        <v>5.8110217313002765</v>
      </c>
      <c r="T20" s="68">
        <f>L7*100/[1]Vilniaus!$I$8</f>
        <v>5.1505483321326064</v>
      </c>
      <c r="U20" s="68"/>
      <c r="V20" s="61"/>
    </row>
    <row r="21" spans="1:22" x14ac:dyDescent="0.25">
      <c r="I21" s="61"/>
      <c r="J21" s="71"/>
      <c r="K21" s="74">
        <v>3409</v>
      </c>
      <c r="L21" s="74">
        <v>1163</v>
      </c>
      <c r="M21" s="74">
        <v>692</v>
      </c>
      <c r="N21" s="74">
        <v>1554</v>
      </c>
      <c r="O21" s="71"/>
      <c r="P21" s="68"/>
      <c r="Q21" s="68">
        <f>C8*100/[1]Vilniaus!$C$9</f>
        <v>6.8616557927859061</v>
      </c>
      <c r="R21" s="68">
        <f>F8*100/[1]Vilniaus!$E$9</f>
        <v>5.7016523155690013</v>
      </c>
      <c r="S21" s="68">
        <f>I8*100/[1]Vilniaus!$G$9</f>
        <v>6.3493372930759504</v>
      </c>
      <c r="T21" s="68">
        <f>L8*100/[1]Vilniaus!$I$9</f>
        <v>7.2850331744073618</v>
      </c>
      <c r="U21" s="68"/>
      <c r="V21" s="61"/>
    </row>
    <row r="22" spans="1:22" x14ac:dyDescent="0.25">
      <c r="I22" s="61"/>
      <c r="J22" s="71"/>
      <c r="K22" s="74">
        <v>4932</v>
      </c>
      <c r="L22" s="74">
        <v>870</v>
      </c>
      <c r="M22" s="74"/>
      <c r="N22" s="74">
        <v>3381</v>
      </c>
      <c r="O22" s="71"/>
      <c r="P22" s="68"/>
      <c r="Q22" s="68">
        <f>C9*100/[1]Vilniaus!$C$10</f>
        <v>6.2511882581086731</v>
      </c>
      <c r="R22" s="68">
        <f>F9*100/[1]Vilniaus!$E$10</f>
        <v>5.7329784874695058</v>
      </c>
      <c r="S22" s="68"/>
      <c r="T22" s="68">
        <f>L9*100/[1]Vilniaus!$I$10</f>
        <v>6.5216133325617731</v>
      </c>
      <c r="U22" s="68"/>
      <c r="V22" s="61"/>
    </row>
    <row r="23" spans="1:22" x14ac:dyDescent="0.25">
      <c r="I23" s="61"/>
      <c r="J23" s="71"/>
      <c r="K23" s="74">
        <v>834</v>
      </c>
      <c r="L23" s="74">
        <v>602</v>
      </c>
      <c r="M23" s="74">
        <v>450</v>
      </c>
      <c r="N23" s="74">
        <v>485</v>
      </c>
      <c r="O23" s="71"/>
      <c r="P23" s="68"/>
      <c r="Q23" s="68">
        <f>C10*100/[1]Vilniaus!$C$11</f>
        <v>4.2550971430956404</v>
      </c>
      <c r="R23" s="68">
        <f>F10*100/[1]Vilniaus!$E$11</f>
        <v>2.9972752043596729</v>
      </c>
      <c r="S23" s="68">
        <f>I10*100/[1]Vilniaus!$G$11</f>
        <v>4.4330423364054177</v>
      </c>
      <c r="T23" s="68">
        <f>L10*100/[1]Vilniaus!$I$11</f>
        <v>5.000328969011119</v>
      </c>
      <c r="U23" s="68"/>
      <c r="V23" s="61"/>
    </row>
    <row r="24" spans="1:22" x14ac:dyDescent="0.25">
      <c r="I24" s="61"/>
      <c r="J24" s="71"/>
      <c r="K24" s="74">
        <v>1191</v>
      </c>
      <c r="L24" s="74">
        <v>869</v>
      </c>
      <c r="M24" s="74">
        <v>856</v>
      </c>
      <c r="N24" s="74">
        <v>628</v>
      </c>
      <c r="O24" s="71"/>
      <c r="P24" s="68"/>
      <c r="Q24" s="68">
        <f>C11*100/[1]Vilniaus!$C$12</f>
        <v>4.3237997147837106</v>
      </c>
      <c r="R24" s="68">
        <f>F11*100/[1]Vilniaus!$E$12</f>
        <v>2.4848630733053123</v>
      </c>
      <c r="S24" s="68">
        <f>I11*100/[1]Vilniaus!$G$12</f>
        <v>3.8896822563370224</v>
      </c>
      <c r="T24" s="68">
        <f>L11*100/[1]Vilniaus!$I$12</f>
        <v>5.6687516997552354</v>
      </c>
      <c r="U24" s="68"/>
      <c r="V24" s="61"/>
    </row>
    <row r="25" spans="1:22" x14ac:dyDescent="0.25">
      <c r="I25" s="64"/>
      <c r="J25" s="71"/>
      <c r="K25" s="74">
        <v>1458</v>
      </c>
      <c r="L25" s="74">
        <v>1176</v>
      </c>
      <c r="M25" s="74"/>
      <c r="N25" s="74">
        <v>282</v>
      </c>
      <c r="O25" s="71"/>
      <c r="P25" s="68"/>
      <c r="Q25" s="68">
        <f>C12*100/[1]Vilniaus!$C$13</f>
        <v>3.8263752225658325</v>
      </c>
      <c r="R25" s="68">
        <f>F12*100/[1]Vilniaus!$E$13</f>
        <v>3.014766882362701</v>
      </c>
      <c r="S25" s="68"/>
      <c r="T25" s="68">
        <f>L12*100/[1]Vilniaus!$I$13</f>
        <v>4.2691868991363862</v>
      </c>
      <c r="U25" s="68"/>
      <c r="V25" s="61"/>
    </row>
    <row r="26" spans="1:22" x14ac:dyDescent="0.25">
      <c r="I26" s="61"/>
      <c r="J26" s="71"/>
      <c r="K26" s="74">
        <v>1130</v>
      </c>
      <c r="L26" s="74">
        <v>999</v>
      </c>
      <c r="M26" s="74">
        <v>901</v>
      </c>
      <c r="N26" s="74">
        <v>993</v>
      </c>
      <c r="O26" s="71"/>
      <c r="P26" s="68"/>
      <c r="Q26" s="68">
        <f>C13*100/[1]Vilniaus!$C$14</f>
        <v>3.6548619603965546</v>
      </c>
      <c r="R26" s="68">
        <f>F13*100/[1]Vilniaus!$E$14</f>
        <v>3.1299112969819665</v>
      </c>
      <c r="S26" s="68">
        <f>I13*100/[1]Vilniaus!$G$14</f>
        <v>3.345265213146762</v>
      </c>
      <c r="T26" s="68">
        <f>L13*100/[1]Vilniaus!$I$14</f>
        <v>3.7473223241435392</v>
      </c>
      <c r="U26" s="68"/>
      <c r="V26" s="61"/>
    </row>
    <row r="27" spans="1:22" x14ac:dyDescent="0.25">
      <c r="I27" s="61"/>
      <c r="J27" s="71"/>
      <c r="K27" s="72">
        <f>SUM(K20:K26)</f>
        <v>13973</v>
      </c>
      <c r="L27" s="72">
        <f>SUM(L20:L26)</f>
        <v>6541</v>
      </c>
      <c r="M27" s="75">
        <f>SUM(M20:M26)</f>
        <v>3656</v>
      </c>
      <c r="N27" s="75">
        <f>SUM(N20:N26)</f>
        <v>9809</v>
      </c>
      <c r="O27" s="71">
        <f>SUM(L27:N27)</f>
        <v>20006</v>
      </c>
      <c r="P27" s="68"/>
      <c r="Q27" s="70">
        <f>C14*100/[1]Vilniaus!$C$15</f>
        <v>4.6192037722239681</v>
      </c>
      <c r="R27" s="70">
        <f>F14*100/[1]Vilniaus!$E$15</f>
        <v>3.5100478827341228</v>
      </c>
      <c r="S27" s="70">
        <f>I14*100/[1]Vilniaus!$G$15</f>
        <v>4.6457674949531249</v>
      </c>
      <c r="T27" s="70">
        <f>L14*100/[1]Vilniaus!$I$15</f>
        <v>5.0225623819058791</v>
      </c>
      <c r="U27" s="68"/>
      <c r="V27" s="61"/>
    </row>
    <row r="28" spans="1:22" x14ac:dyDescent="0.25">
      <c r="I28" s="61"/>
      <c r="J28" s="71"/>
      <c r="K28" s="74">
        <v>16464</v>
      </c>
      <c r="L28" s="74">
        <v>1768</v>
      </c>
      <c r="M28" s="74">
        <v>14696</v>
      </c>
      <c r="N28" s="74"/>
      <c r="O28" s="71"/>
      <c r="P28" s="68"/>
      <c r="Q28" s="68">
        <f>C15*100/[1]Vilniaus!$C$16</f>
        <v>5.2323129912399979</v>
      </c>
      <c r="R28" s="68">
        <f>F15*100/[1]Vilniaus!$E$16</f>
        <v>3.6807318033142873</v>
      </c>
      <c r="S28" s="68">
        <f>I15*100/[1]Vilniaus!$G$16</f>
        <v>5.5603862654785994</v>
      </c>
      <c r="T28" s="68"/>
      <c r="U28" s="68"/>
      <c r="V28" s="61"/>
    </row>
    <row r="29" spans="1:22" x14ac:dyDescent="0.25">
      <c r="I29" s="61"/>
      <c r="J29" s="71"/>
      <c r="K29" s="72">
        <f>SUM(K27:K28)</f>
        <v>30437</v>
      </c>
      <c r="L29" s="72">
        <f>SUM(L27:L28)</f>
        <v>8309</v>
      </c>
      <c r="M29" s="72">
        <f>SUM(M27:M28)</f>
        <v>18352</v>
      </c>
      <c r="N29" s="71"/>
      <c r="O29" s="71">
        <f>SUM(L29:N29)</f>
        <v>26661</v>
      </c>
      <c r="P29" s="68"/>
      <c r="Q29" s="70">
        <f>C16*100/[1]Vilniaus!$C$17</f>
        <v>4.762976060134906</v>
      </c>
      <c r="R29" s="70">
        <f>F16*100/[1]Vilniaus!$E$17</f>
        <v>3.5419632683410862</v>
      </c>
      <c r="S29" s="70">
        <f>I16*100/[1]Vilniaus!$G$17</f>
        <v>5.2385105943748362</v>
      </c>
      <c r="T29" s="70">
        <f>L16*100/[1]Vilniaus!$I$17</f>
        <v>5.0225623819058791</v>
      </c>
      <c r="U29" s="68"/>
      <c r="V29" s="61"/>
    </row>
    <row r="30" spans="1:22" x14ac:dyDescent="0.25">
      <c r="I30" s="61"/>
      <c r="J30" s="68"/>
      <c r="K30" s="68"/>
      <c r="L30" s="68"/>
      <c r="M30" s="71"/>
      <c r="N30" s="71"/>
      <c r="O30" s="71"/>
      <c r="P30" s="68"/>
      <c r="Q30" s="68"/>
      <c r="R30" s="68"/>
      <c r="S30" s="68"/>
      <c r="T30" s="68"/>
      <c r="U30" s="68"/>
      <c r="V30" s="61"/>
    </row>
    <row r="31" spans="1:22" x14ac:dyDescent="0.25"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</row>
    <row r="32" spans="1:22" x14ac:dyDescent="0.25"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pans="4:20" x14ac:dyDescent="0.25">
      <c r="D33" s="2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4:20" x14ac:dyDescent="0.25">
      <c r="D34" s="21"/>
      <c r="E34" s="2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4:20" x14ac:dyDescent="0.25"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4:20" x14ac:dyDescent="0.25"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</sheetData>
  <mergeCells count="8">
    <mergeCell ref="A14:B14"/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opLeftCell="A7" workbookViewId="0">
      <selection activeCell="K36" sqref="K36"/>
    </sheetView>
  </sheetViews>
  <sheetFormatPr defaultRowHeight="15" x14ac:dyDescent="0.25"/>
  <sheetData>
    <row r="3" spans="1:2" x14ac:dyDescent="0.25">
      <c r="A3">
        <v>2012</v>
      </c>
      <c r="B3" s="14">
        <v>48035</v>
      </c>
    </row>
    <row r="4" spans="1:2" x14ac:dyDescent="0.25">
      <c r="A4">
        <v>2013</v>
      </c>
      <c r="B4" s="14">
        <v>40110</v>
      </c>
    </row>
    <row r="5" spans="1:2" x14ac:dyDescent="0.25">
      <c r="A5">
        <v>2014</v>
      </c>
      <c r="B5" s="14">
        <v>43445</v>
      </c>
    </row>
    <row r="11" spans="1:2" x14ac:dyDescent="0.25">
      <c r="A11">
        <v>2012</v>
      </c>
      <c r="B11" s="14">
        <v>94026</v>
      </c>
    </row>
    <row r="12" spans="1:2" x14ac:dyDescent="0.25">
      <c r="A12">
        <v>2013</v>
      </c>
      <c r="B12" s="14">
        <v>107259</v>
      </c>
    </row>
    <row r="13" spans="1:2" x14ac:dyDescent="0.25">
      <c r="A13">
        <v>2014</v>
      </c>
      <c r="B13" s="14">
        <v>107418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Audrutė Sadeckienė</cp:lastModifiedBy>
  <cp:lastPrinted>2022-07-19T10:54:39Z</cp:lastPrinted>
  <dcterms:created xsi:type="dcterms:W3CDTF">2014-01-09T08:08:51Z</dcterms:created>
  <dcterms:modified xsi:type="dcterms:W3CDTF">2023-07-27T07:23:45Z</dcterms:modified>
</cp:coreProperties>
</file>