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-sut\B-2022-sutvarkytos lentelės\"/>
    </mc:Choice>
  </mc:AlternateContent>
  <bookViews>
    <workbookView xWindow="0" yWindow="0" windowWidth="28800" windowHeight="1233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V16" i="2" l="1"/>
  <c r="U8" i="1" l="1"/>
  <c r="U9" i="1"/>
  <c r="U10" i="1"/>
  <c r="U11" i="1"/>
  <c r="U7" i="1"/>
  <c r="Y15" i="2"/>
  <c r="Y14" i="2"/>
  <c r="Y13" i="2"/>
  <c r="Y12" i="2"/>
  <c r="Y11" i="2"/>
  <c r="Y10" i="2"/>
  <c r="Y9" i="2"/>
  <c r="Y8" i="2"/>
  <c r="Y7" i="2"/>
  <c r="S11" i="1"/>
  <c r="S10" i="1"/>
  <c r="S9" i="1"/>
  <c r="S8" i="1"/>
  <c r="S7" i="1"/>
  <c r="W14" i="2"/>
  <c r="W15" i="2"/>
  <c r="W13" i="2"/>
  <c r="W12" i="2"/>
  <c r="W11" i="2"/>
  <c r="W10" i="2"/>
  <c r="W9" i="2"/>
  <c r="W8" i="2"/>
  <c r="W7" i="2"/>
  <c r="W16" i="2"/>
  <c r="Y16" i="2" l="1"/>
  <c r="C14" i="2"/>
  <c r="F14" i="2"/>
  <c r="C12" i="1"/>
  <c r="P14" i="2"/>
  <c r="O14" i="2"/>
  <c r="U12" i="1" l="1"/>
  <c r="S12" i="1"/>
  <c r="G12" i="1"/>
  <c r="N12" i="1" l="1"/>
  <c r="Q14" i="2" l="1"/>
  <c r="Q16" i="2" s="1"/>
  <c r="P16" i="2"/>
  <c r="O16" i="2" l="1"/>
  <c r="P12" i="1"/>
  <c r="O12" i="1"/>
  <c r="C16" i="2" l="1"/>
  <c r="D14" i="2"/>
  <c r="D16" i="2" s="1"/>
  <c r="F16" i="2"/>
  <c r="G14" i="2"/>
  <c r="E16" i="2"/>
  <c r="M14" i="2" l="1"/>
  <c r="L14" i="2"/>
  <c r="K14" i="2"/>
  <c r="K16" i="2" s="1"/>
  <c r="M12" i="1" l="1"/>
  <c r="L12" i="1"/>
  <c r="K12" i="1"/>
  <c r="J12" i="1"/>
  <c r="F12" i="1"/>
  <c r="E12" i="1"/>
  <c r="D12" i="1"/>
</calcChain>
</file>

<file path=xl/sharedStrings.xml><?xml version="1.0" encoding="utf-8"?>
<sst xmlns="http://schemas.openxmlformats.org/spreadsheetml/2006/main" count="176" uniqueCount="55">
  <si>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</si>
  <si>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</si>
  <si>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</si>
  <si>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</si>
  <si>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</si>
  <si>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</si>
  <si>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</si>
  <si>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</si>
  <si>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</si>
  <si>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</si>
  <si>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</si>
  <si>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</si>
  <si>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</si>
  <si>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</si>
  <si>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</si>
  <si>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</si>
  <si>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</si>
  <si>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</si>
  <si>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</si>
  <si>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</si>
  <si>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</si>
  <si>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koeficientas</t>
  </si>
  <si>
    <t>mobilių</t>
  </si>
  <si>
    <t>knygnešių sk.</t>
  </si>
  <si>
    <t>aptarn.vartot.</t>
  </si>
  <si>
    <t>išduota fiz.vnt.</t>
  </si>
  <si>
    <t>Alytaus m.</t>
  </si>
  <si>
    <t>Alytaus r.</t>
  </si>
  <si>
    <t>Druskininkai</t>
  </si>
  <si>
    <t>Lazdijai</t>
  </si>
  <si>
    <t>Varėna</t>
  </si>
  <si>
    <t>Iš viso:</t>
  </si>
  <si>
    <t>Nestacionarinis aptarnavimas</t>
  </si>
  <si>
    <t>Atidaryta</t>
  </si>
  <si>
    <t>Elektrėnai</t>
  </si>
  <si>
    <t>x</t>
  </si>
  <si>
    <t>Šalčininkai</t>
  </si>
  <si>
    <t>Širvintos</t>
  </si>
  <si>
    <t>Švenčionys</t>
  </si>
  <si>
    <t>Trakai</t>
  </si>
  <si>
    <t>Ukmergė</t>
  </si>
  <si>
    <t>Alytaus apskrityje</t>
  </si>
  <si>
    <t>Vilniaus r.</t>
  </si>
  <si>
    <t>Vilniaus m.</t>
  </si>
  <si>
    <t>Vilniaus apskrityje</t>
  </si>
  <si>
    <t>Vilniaus m. knygnešystės paslaugos neteikia</t>
  </si>
  <si>
    <t>Stulpelis1</t>
  </si>
  <si>
    <t>Stulpelis2</t>
  </si>
  <si>
    <t>Vilniaus apskritis</t>
  </si>
  <si>
    <t>1.1. VILNIAUS APSKRITIES SAVIVALDYBIŲ VIEŠŲJŲ BIBLIOTEKŲ PRIEINAMUMAS 2022 M.</t>
  </si>
  <si>
    <t>1.1. ALYTAUS APSKRITIES SAVIVALDYBIŲ VIEŠŲJŲ BIBLIOTEKŲ PRIEINAMUMAS 2022 M.</t>
  </si>
  <si>
    <t>gyvent.</t>
  </si>
  <si>
    <t>Tank. Koef.</t>
  </si>
  <si>
    <t>Prieig. Koef.</t>
  </si>
  <si>
    <t xml:space="preserve">   Bibliotekų skaičius 2022 m. pabaigoje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</si>
</sst>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4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2" borderId="0" xfId="0" applyFont="1" applyFill="1"/>
    <xf numFmtId="2" fontId="5" fillId="3" borderId="1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11" xfId="0" applyFont="1" applyFill="1" applyBorder="1"/>
    <xf numFmtId="0" fontId="11" fillId="3" borderId="8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/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1" fontId="8" fillId="4" borderId="12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2" borderId="0" xfId="0" applyFont="1" applyFill="1"/>
    <xf numFmtId="0" fontId="19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0" fillId="2" borderId="0" xfId="0" applyFont="1" applyFill="1"/>
    <xf numFmtId="0" fontId="10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5" fillId="3" borderId="12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2" fillId="2" borderId="0" xfId="0" applyFont="1" applyFill="1"/>
    <xf numFmtId="0" fontId="21" fillId="2" borderId="0" xfId="0" applyFont="1" applyFill="1"/>
    <xf numFmtId="2" fontId="22" fillId="2" borderId="0" xfId="0" applyNumberFormat="1" applyFont="1" applyFill="1"/>
    <xf numFmtId="2" fontId="23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1" fontId="22" fillId="2" borderId="0" xfId="0" applyNumberFormat="1" applyFont="1" applyFill="1"/>
    <xf numFmtId="0" fontId="10" fillId="2" borderId="0" xfId="0" applyFont="1" applyFill="1" applyAlignment="1">
      <alignment horizontal="left" wrapText="1"/>
    </xf>
    <xf numFmtId="0" fontId="8" fillId="4" borderId="13" xfId="0" applyFont="1" applyFill="1" applyBorder="1" applyAlignment="1">
      <alignment horizontal="right" vertical="center"/>
    </xf>
    <xf numFmtId="0" fontId="9" fillId="4" borderId="14" xfId="0" applyFont="1" applyFill="1" applyBorder="1" applyAlignment="1"/>
    <xf numFmtId="0" fontId="13" fillId="2" borderId="0" xfId="0" applyFont="1" applyFill="1" applyAlignment="1">
      <alignment horizontal="center"/>
    </xf>
    <xf numFmtId="0" fontId="9" fillId="2" borderId="0" xfId="0" applyFont="1" applyFill="1" applyAlignment="1"/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9" fillId="4" borderId="16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78263D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9707874015748031"/>
          <c:y val="0.23145049577136192"/>
          <c:w val="0.40584273840769902"/>
          <c:h val="0.6764045640128317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1C-49CF-8003-B59E9375F1F0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C-49CF-8003-B59E9375F1F0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C-49CF-8003-B59E9375F1F0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C-49CF-8003-B59E9375F1F0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C-49CF-8003-B59E9375F1F0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C-49CF-8003-B59E9375F1F0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C-49CF-8003-B59E9375F1F0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C-49CF-8003-B59E9375F1F0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1C-49CF-8003-B59E9375F1F0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0.08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1C-49CF-8003-B59E9375F1F0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1.28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1C-49CF-8003-B59E9375F1F0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0.21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C-49CF-8003-B59E9375F1F0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1.23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C-49CF-8003-B59E9375F1F0}"/>
                </c:ext>
              </c:extLst>
            </c:dLbl>
            <c:dLbl>
              <c:idx val="13"/>
              <c:layout>
                <c:manualLayout>
                  <c:x val="-5.8333333333333334E-2"/>
                  <c:y val="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1.17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C-49CF-8003-B59E9375F1F0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0.66</a:t>
                    </a:r>
                  </a:p>
                </c:rich>
              </c:tx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C-49CF-8003-B59E9375F1F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0.51</c:v>
                </c:pt>
                <c:pt idx="1">
                  <c:v>0.84</c:v>
                </c:pt>
                <c:pt idx="2">
                  <c:v>1.28</c:v>
                </c:pt>
                <c:pt idx="3">
                  <c:v>0.71</c:v>
                </c:pt>
                <c:pt idx="4">
                  <c:v>0.5</c:v>
                </c:pt>
                <c:pt idx="5">
                  <c:v>0.88</c:v>
                </c:pt>
                <c:pt idx="6">
                  <c:v>0.44</c:v>
                </c:pt>
                <c:pt idx="7">
                  <c:v>2.8000000000000001E-2</c:v>
                </c:pt>
                <c:pt idx="8">
                  <c:v>0.16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1C-49CF-8003-B59E9375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89088"/>
        <c:axId val="50890624"/>
      </c:radarChart>
      <c:catAx>
        <c:axId val="508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890624"/>
        <c:crosses val="autoZero"/>
        <c:auto val="1"/>
        <c:lblAlgn val="ctr"/>
        <c:lblOffset val="100"/>
        <c:noMultiLvlLbl val="0"/>
      </c:catAx>
      <c:valAx>
        <c:axId val="50890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8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5-46DD-BEA8-E851D96C8EB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5-46DD-BEA8-E851D96C8EB5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5-46DD-BEA8-E851D96C8EB5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5-46DD-BEA8-E851D96C8EB5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5-46DD-BEA8-E851D96C8EB5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35-46DD-BEA8-E851D96C8EB5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35-46DD-BEA8-E851D96C8EB5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35-46DD-BEA8-E851D96C8EB5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35-46DD-BEA8-E851D96C8EB5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35-46DD-BEA8-E851D96C8EB5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1.28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35-46DD-BEA8-E851D96C8EB5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0.21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35-46DD-BEA8-E851D96C8EB5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1.23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35-46DD-BEA8-E851D96C8EB5}"/>
                </c:ext>
              </c:extLst>
            </c:dLbl>
            <c:dLbl>
              <c:idx val="13"/>
              <c:layout>
                <c:manualLayout>
                  <c:x val="-0.12638888888888888"/>
                  <c:y val="3.47222222222221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A3C1A4-F1EB-4222-8BD9-98D4E2945158}" type="VALUE">
                      <a:rPr lang="en-US" sz="1050" b="1"/>
                      <a:pPr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050" b="1"/>
                      <a:t>1.17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22222222222222"/>
                      <c:h val="5.65048118985126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F35-46DD-BEA8-E851D96C8EB5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0.66</a:t>
                    </a:r>
                  </a:p>
                </c:rich>
              </c:tx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35-46DD-BEA8-E851D96C8EB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0.51</c:v>
                </c:pt>
                <c:pt idx="1">
                  <c:v>0.84</c:v>
                </c:pt>
                <c:pt idx="2">
                  <c:v>1.28</c:v>
                </c:pt>
                <c:pt idx="3">
                  <c:v>0.71</c:v>
                </c:pt>
                <c:pt idx="4">
                  <c:v>0.5</c:v>
                </c:pt>
                <c:pt idx="5">
                  <c:v>0.88</c:v>
                </c:pt>
                <c:pt idx="6">
                  <c:v>0.44</c:v>
                </c:pt>
                <c:pt idx="7">
                  <c:v>2.8000000000000001E-2</c:v>
                </c:pt>
                <c:pt idx="8">
                  <c:v>0.16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35-46DD-BEA8-E851D96C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9680"/>
        <c:axId val="51001216"/>
      </c:radarChart>
      <c:catAx>
        <c:axId val="509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001216"/>
        <c:crosses val="autoZero"/>
        <c:auto val="1"/>
        <c:lblAlgn val="ctr"/>
        <c:lblOffset val="100"/>
        <c:noMultiLvlLbl val="0"/>
      </c:catAx>
      <c:valAx>
        <c:axId val="51001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99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tx>
            <c:strRef>
              <c:f>Lapas1!$B$6</c:f>
              <c:strCache>
                <c:ptCount val="1"/>
                <c:pt idx="0">
                  <c:v>1,21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B-4A4F-AA8F-E77CA7444347}"/>
                </c:ext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B-4A4F-AA8F-E77CA7444347}"/>
                </c:ext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B-4A4F-AA8F-E77CA7444347}"/>
                </c:ext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B-4A4F-AA8F-E77CA7444347}"/>
                </c:ext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B-4A4F-AA8F-E77CA7444347}"/>
                </c:ext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B-4A4F-AA8F-E77CA7444347}"/>
                </c:ext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41B-4A4F-AA8F-E77CA7444347}"/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B-4A4F-AA8F-E77CA7444347}"/>
                </c:ext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B-4A4F-AA8F-E77CA7444347}"/>
                </c:ext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B-4A4F-AA8F-E77CA7444347}"/>
                </c:ext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B-4A4F-AA8F-E77CA7444347}"/>
                </c:ext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B-4A4F-AA8F-E77CA7444347}"/>
                </c:ext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B-4A4F-AA8F-E77CA7444347}"/>
                </c:ext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B-4A4F-AA8F-E77CA7444347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Lapas1!$A$7:$A$18</c:f>
              <c:strCache>
                <c:ptCount val="12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Stulpelis1</c:v>
                </c:pt>
                <c:pt idx="4">
                  <c:v>Elektrėnai</c:v>
                </c:pt>
                <c:pt idx="5">
                  <c:v>Šalčininkai</c:v>
                </c:pt>
                <c:pt idx="6">
                  <c:v>Širvintos</c:v>
                </c:pt>
                <c:pt idx="7">
                  <c:v>Švenčionys</c:v>
                </c:pt>
                <c:pt idx="8">
                  <c:v>Trakai</c:v>
                </c:pt>
                <c:pt idx="9">
                  <c:v>Ukmergė</c:v>
                </c:pt>
                <c:pt idx="10">
                  <c:v>Vilniaus r.</c:v>
                </c:pt>
                <c:pt idx="11">
                  <c:v>Vilniaus m.</c:v>
                </c:pt>
              </c:strCache>
            </c:strRef>
          </c:cat>
          <c:val>
            <c:numRef>
              <c:f>Lapas1!$B$7:$B$18</c:f>
              <c:numCache>
                <c:formatCode>0.00</c:formatCode>
                <c:ptCount val="12"/>
                <c:pt idx="0">
                  <c:v>0.19</c:v>
                </c:pt>
                <c:pt idx="1">
                  <c:v>1.18</c:v>
                </c:pt>
                <c:pt idx="2">
                  <c:v>1.04</c:v>
                </c:pt>
                <c:pt idx="3" formatCode="General">
                  <c:v>0</c:v>
                </c:pt>
                <c:pt idx="4">
                  <c:v>0.5</c:v>
                </c:pt>
                <c:pt idx="5">
                  <c:v>0.78</c:v>
                </c:pt>
                <c:pt idx="6">
                  <c:v>1.27</c:v>
                </c:pt>
                <c:pt idx="7">
                  <c:v>0.76</c:v>
                </c:pt>
                <c:pt idx="8">
                  <c:v>0.48</c:v>
                </c:pt>
                <c:pt idx="9">
                  <c:v>0.77</c:v>
                </c:pt>
                <c:pt idx="10">
                  <c:v>0.44</c:v>
                </c:pt>
                <c:pt idx="1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1B-4A4F-AA8F-E77CA7444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606656"/>
        <c:axId val="51608192"/>
      </c:radarChart>
      <c:catAx>
        <c:axId val="516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608192"/>
        <c:crosses val="autoZero"/>
        <c:auto val="1"/>
        <c:lblAlgn val="ctr"/>
        <c:lblOffset val="100"/>
        <c:noMultiLvlLbl val="0"/>
      </c:catAx>
      <c:valAx>
        <c:axId val="516081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160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C44-A97A-01CC31B0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67456"/>
        <c:axId val="51268992"/>
      </c:radarChart>
      <c:catAx>
        <c:axId val="512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268992"/>
        <c:crosses val="autoZero"/>
        <c:auto val="1"/>
        <c:lblAlgn val="ctr"/>
        <c:lblOffset val="100"/>
        <c:noMultiLvlLbl val="0"/>
      </c:catAx>
      <c:valAx>
        <c:axId val="5126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2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D-4325-9D65-FB4141A4417C}"/>
                </c:ext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D-4325-9D65-FB4141A4417C}"/>
                </c:ext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D-4325-9D65-FB4141A4417C}"/>
                </c:ext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D-4325-9D65-FB4141A4417C}"/>
                </c:ext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D-4325-9D65-FB4141A4417C}"/>
                </c:ext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D-4325-9D65-FB4141A4417C}"/>
                </c:ext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D-4325-9D65-FB4141A4417C}"/>
                </c:ext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D-4325-9D65-FB4141A4417C}"/>
                </c:ext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0D-4325-9D65-FB4141A4417C}"/>
                </c:ext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0D-4325-9D65-FB4141A4417C}"/>
                </c:ext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0D-4325-9D65-FB4141A4417C}"/>
                </c:ext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0D-4325-9D65-FB4141A4417C}"/>
                </c:ext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0D-4325-9D65-FB4141A4417C}"/>
                </c:ext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0D-4325-9D65-FB4141A4417C}"/>
                </c:ext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030D-4325-9D65-FB4141A44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30D-4325-9D65-FB4141A44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644672"/>
        <c:axId val="51671040"/>
      </c:radarChart>
      <c:catAx>
        <c:axId val="516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671040"/>
        <c:crosses val="autoZero"/>
        <c:auto val="1"/>
        <c:lblAlgn val="ctr"/>
        <c:lblOffset val="100"/>
        <c:noMultiLvlLbl val="0"/>
      </c:catAx>
      <c:valAx>
        <c:axId val="5167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6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EC5-AF60-A8F2E551B35A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EC5-AF60-A8F2E551B35A}"/>
                </c:ext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EC5-AF60-A8F2E551B35A}"/>
                </c:ext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EC5-AF60-A8F2E551B35A}"/>
                </c:ext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217-4EC5-AF60-A8F2E551B35A}"/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EC5-AF60-A8F2E551B35A}"/>
                </c:ext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EC5-AF60-A8F2E551B35A}"/>
                </c:ext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EC5-AF60-A8F2E551B35A}"/>
                </c:ext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EC5-AF60-A8F2E551B35A}"/>
                </c:ext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EC5-AF60-A8F2E551B35A}"/>
                </c:ext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17-4EC5-AF60-A8F2E551B35A}"/>
                </c:ext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EC5-AF60-A8F2E551B35A}"/>
                </c:ext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EC5-AF60-A8F2E551B35A}"/>
                </c:ext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17-4EC5-AF60-A8F2E551B35A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17-4EC5-AF60-A8F2E551B3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717248"/>
        <c:axId val="51718784"/>
      </c:radarChart>
      <c:catAx>
        <c:axId val="517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18784"/>
        <c:crosses val="autoZero"/>
        <c:auto val="1"/>
        <c:lblAlgn val="ctr"/>
        <c:lblOffset val="100"/>
        <c:noMultiLvlLbl val="0"/>
      </c:catAx>
      <c:valAx>
        <c:axId val="517187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517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142875</xdr:rowOff>
    </xdr:from>
    <xdr:to>
      <xdr:col>9</xdr:col>
      <xdr:colOff>261937</xdr:colOff>
      <xdr:row>27</xdr:row>
      <xdr:rowOff>60325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73025</xdr:rowOff>
    </xdr:from>
    <xdr:to>
      <xdr:col>9</xdr:col>
      <xdr:colOff>174625</xdr:colOff>
      <xdr:row>32</xdr:row>
      <xdr:rowOff>93662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33"/>
  <sheetViews>
    <sheetView showGridLines="0" tabSelected="1" zoomScale="120" zoomScaleNormal="120" workbookViewId="0">
      <selection activeCell="T19" sqref="T19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7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0" x14ac:dyDescent="0.2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"/>
      <c r="R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0" x14ac:dyDescent="0.25">
      <c r="A4" s="36" t="s">
        <v>0</v>
      </c>
      <c r="B4" s="37" t="s">
        <v>1</v>
      </c>
      <c r="C4" s="110" t="s">
        <v>54</v>
      </c>
      <c r="D4" s="111"/>
      <c r="E4" s="111"/>
      <c r="F4" s="111"/>
      <c r="G4" s="112"/>
      <c r="H4" s="45" t="s">
        <v>2</v>
      </c>
      <c r="I4" s="45" t="s">
        <v>2</v>
      </c>
      <c r="J4" s="113" t="s">
        <v>3</v>
      </c>
      <c r="K4" s="114"/>
      <c r="L4" s="113" t="s">
        <v>4</v>
      </c>
      <c r="M4" s="114"/>
      <c r="N4" s="114"/>
      <c r="O4" s="114"/>
      <c r="P4" s="11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x14ac:dyDescent="0.25">
      <c r="A5" s="38" t="s">
        <v>5</v>
      </c>
      <c r="B5" s="39" t="s">
        <v>6</v>
      </c>
      <c r="C5" s="45" t="s">
        <v>7</v>
      </c>
      <c r="D5" s="113" t="s">
        <v>8</v>
      </c>
      <c r="E5" s="115"/>
      <c r="F5" s="45" t="s">
        <v>9</v>
      </c>
      <c r="G5" s="46" t="s">
        <v>10</v>
      </c>
      <c r="H5" s="47" t="s">
        <v>11</v>
      </c>
      <c r="I5" s="47" t="s">
        <v>12</v>
      </c>
      <c r="J5" s="45" t="s">
        <v>13</v>
      </c>
      <c r="K5" s="46" t="s">
        <v>14</v>
      </c>
      <c r="L5" s="113" t="s">
        <v>15</v>
      </c>
      <c r="M5" s="115"/>
      <c r="N5" s="116" t="s">
        <v>16</v>
      </c>
      <c r="O5" s="117"/>
      <c r="P5" s="118"/>
      <c r="Q5" s="86"/>
      <c r="R5" s="99"/>
      <c r="S5" s="99"/>
      <c r="T5" s="99"/>
      <c r="U5" s="99"/>
      <c r="V5" s="99"/>
      <c r="W5" s="86"/>
      <c r="X5" s="86"/>
      <c r="Y5" s="86"/>
      <c r="Z5" s="86"/>
      <c r="AA5" s="86"/>
      <c r="AB5" s="86"/>
      <c r="AC5" s="86"/>
      <c r="AD5" s="86"/>
    </row>
    <row r="6" spans="1:30" ht="13.5" customHeight="1" x14ac:dyDescent="0.25">
      <c r="A6" s="40"/>
      <c r="B6" s="41" t="s">
        <v>17</v>
      </c>
      <c r="C6" s="48"/>
      <c r="D6" s="49" t="s">
        <v>7</v>
      </c>
      <c r="E6" s="49" t="s">
        <v>18</v>
      </c>
      <c r="F6" s="50" t="s">
        <v>19</v>
      </c>
      <c r="G6" s="51" t="s">
        <v>20</v>
      </c>
      <c r="H6" s="50" t="s">
        <v>21</v>
      </c>
      <c r="I6" s="50" t="s">
        <v>21</v>
      </c>
      <c r="J6" s="50" t="s">
        <v>19</v>
      </c>
      <c r="K6" s="51" t="s">
        <v>19</v>
      </c>
      <c r="L6" s="50" t="s">
        <v>7</v>
      </c>
      <c r="M6" s="50" t="s">
        <v>22</v>
      </c>
      <c r="N6" s="50" t="s">
        <v>23</v>
      </c>
      <c r="O6" s="50" t="s">
        <v>24</v>
      </c>
      <c r="P6" s="49" t="s">
        <v>25</v>
      </c>
      <c r="Q6" s="86"/>
      <c r="R6" s="99" t="s">
        <v>51</v>
      </c>
      <c r="S6" s="99" t="s">
        <v>52</v>
      </c>
      <c r="T6" s="99"/>
      <c r="U6" s="99" t="s">
        <v>53</v>
      </c>
      <c r="V6" s="99"/>
      <c r="W6" s="86"/>
      <c r="X6" s="86"/>
      <c r="Y6" s="86"/>
      <c r="Z6" s="86"/>
      <c r="AA6" s="86"/>
      <c r="AB6" s="86"/>
      <c r="AC6" s="86"/>
      <c r="AD6" s="86"/>
    </row>
    <row r="7" spans="1:30" x14ac:dyDescent="0.25">
      <c r="A7" s="42">
        <v>1</v>
      </c>
      <c r="B7" s="43" t="s">
        <v>26</v>
      </c>
      <c r="C7" s="74">
        <v>4</v>
      </c>
      <c r="D7" s="74">
        <v>3</v>
      </c>
      <c r="E7" s="74">
        <v>0</v>
      </c>
      <c r="F7" s="74">
        <v>0</v>
      </c>
      <c r="G7" s="74">
        <v>0</v>
      </c>
      <c r="H7" s="79">
        <v>9.6500000000000002E-2</v>
      </c>
      <c r="I7" s="76">
        <v>10358.6</v>
      </c>
      <c r="J7" s="74">
        <v>0</v>
      </c>
      <c r="K7" s="74">
        <v>0</v>
      </c>
      <c r="L7" s="74">
        <v>1</v>
      </c>
      <c r="M7" s="74">
        <v>0</v>
      </c>
      <c r="N7" s="77">
        <v>1</v>
      </c>
      <c r="O7" s="76">
        <v>17</v>
      </c>
      <c r="P7" s="77">
        <v>1063</v>
      </c>
      <c r="Q7" s="86"/>
      <c r="R7" s="99">
        <v>51793</v>
      </c>
      <c r="S7" s="99">
        <f t="shared" ref="S7:S12" si="0">C7/R7*1000</f>
        <v>7.7230513775992896E-2</v>
      </c>
      <c r="T7" s="99"/>
      <c r="U7" s="99">
        <f>R7/C7</f>
        <v>12948.25</v>
      </c>
      <c r="V7" s="99"/>
      <c r="W7" s="86"/>
      <c r="X7" s="86"/>
      <c r="Y7" s="86"/>
      <c r="Z7" s="86"/>
      <c r="AA7" s="86"/>
      <c r="AB7" s="86"/>
      <c r="AC7" s="86"/>
      <c r="AD7" s="86"/>
    </row>
    <row r="8" spans="1:30" x14ac:dyDescent="0.25">
      <c r="A8" s="42">
        <v>2</v>
      </c>
      <c r="B8" s="44" t="s">
        <v>27</v>
      </c>
      <c r="C8" s="74">
        <v>34</v>
      </c>
      <c r="D8" s="74">
        <v>2</v>
      </c>
      <c r="E8" s="74">
        <v>0</v>
      </c>
      <c r="F8" s="74">
        <v>31</v>
      </c>
      <c r="G8" s="74">
        <v>0</v>
      </c>
      <c r="H8" s="79">
        <v>1.337</v>
      </c>
      <c r="I8" s="76">
        <v>747.91200000000003</v>
      </c>
      <c r="J8" s="74">
        <v>0</v>
      </c>
      <c r="K8" s="74">
        <v>0</v>
      </c>
      <c r="L8" s="74">
        <v>0</v>
      </c>
      <c r="M8" s="74">
        <v>0</v>
      </c>
      <c r="N8" s="77">
        <v>119</v>
      </c>
      <c r="O8" s="77">
        <v>248</v>
      </c>
      <c r="P8" s="77">
        <v>4035</v>
      </c>
      <c r="Q8" s="86"/>
      <c r="R8" s="99">
        <v>25429</v>
      </c>
      <c r="S8" s="99">
        <f t="shared" si="0"/>
        <v>1.3370561170317354</v>
      </c>
      <c r="T8" s="99"/>
      <c r="U8" s="99">
        <f t="shared" ref="U8:U12" si="1">R8/C8</f>
        <v>747.91176470588232</v>
      </c>
      <c r="V8" s="99"/>
      <c r="W8" s="86"/>
      <c r="X8" s="86"/>
      <c r="Y8" s="86"/>
      <c r="Z8" s="86"/>
      <c r="AA8" s="86"/>
      <c r="AB8" s="86"/>
      <c r="AC8" s="86"/>
      <c r="AD8" s="86"/>
    </row>
    <row r="9" spans="1:30" ht="15.75" customHeight="1" x14ac:dyDescent="0.25">
      <c r="A9" s="42">
        <v>3</v>
      </c>
      <c r="B9" s="44" t="s">
        <v>28</v>
      </c>
      <c r="C9" s="74">
        <v>4</v>
      </c>
      <c r="D9" s="74">
        <v>1</v>
      </c>
      <c r="E9" s="74">
        <v>0</v>
      </c>
      <c r="F9" s="74">
        <v>2</v>
      </c>
      <c r="G9" s="74">
        <v>0</v>
      </c>
      <c r="H9" s="79">
        <v>0.20150000000000001</v>
      </c>
      <c r="I9" s="76">
        <v>4960.75</v>
      </c>
      <c r="J9" s="74">
        <v>0</v>
      </c>
      <c r="K9" s="74">
        <v>0</v>
      </c>
      <c r="L9" s="74">
        <v>0</v>
      </c>
      <c r="M9" s="74">
        <v>0</v>
      </c>
      <c r="N9" s="77">
        <v>120</v>
      </c>
      <c r="O9" s="98">
        <v>210</v>
      </c>
      <c r="P9" s="77">
        <v>1235</v>
      </c>
      <c r="Q9" s="86"/>
      <c r="R9" s="99">
        <v>19843</v>
      </c>
      <c r="S9" s="99">
        <f t="shared" si="0"/>
        <v>0.20158242201280047</v>
      </c>
      <c r="T9" s="99"/>
      <c r="U9" s="99">
        <f t="shared" si="1"/>
        <v>4960.75</v>
      </c>
      <c r="V9" s="99"/>
      <c r="W9" s="86"/>
      <c r="X9" s="86"/>
      <c r="Y9" s="86"/>
      <c r="Z9" s="86"/>
      <c r="AA9" s="86"/>
      <c r="AB9" s="86"/>
      <c r="AC9" s="86"/>
      <c r="AD9" s="86"/>
    </row>
    <row r="10" spans="1:30" x14ac:dyDescent="0.25">
      <c r="A10" s="42">
        <v>4</v>
      </c>
      <c r="B10" s="44" t="s">
        <v>29</v>
      </c>
      <c r="C10" s="74">
        <v>23</v>
      </c>
      <c r="D10" s="74">
        <v>1</v>
      </c>
      <c r="E10" s="74">
        <v>0</v>
      </c>
      <c r="F10" s="74">
        <v>21</v>
      </c>
      <c r="G10" s="74">
        <v>0</v>
      </c>
      <c r="H10" s="79">
        <v>1.2849999999999999</v>
      </c>
      <c r="I10" s="76">
        <v>777.91300000000001</v>
      </c>
      <c r="J10" s="74">
        <v>0</v>
      </c>
      <c r="K10" s="74">
        <v>0</v>
      </c>
      <c r="L10" s="74">
        <v>1</v>
      </c>
      <c r="M10" s="74">
        <v>1</v>
      </c>
      <c r="N10" s="77">
        <v>46</v>
      </c>
      <c r="O10" s="77">
        <v>55</v>
      </c>
      <c r="P10" s="77">
        <v>2573</v>
      </c>
      <c r="Q10" s="86"/>
      <c r="R10" s="99">
        <v>17892</v>
      </c>
      <c r="S10" s="99">
        <f t="shared" si="0"/>
        <v>1.2854907221104406</v>
      </c>
      <c r="T10" s="99"/>
      <c r="U10" s="99">
        <f t="shared" si="1"/>
        <v>777.91304347826087</v>
      </c>
      <c r="V10" s="99"/>
      <c r="W10" s="86"/>
      <c r="X10" s="86"/>
      <c r="Y10" s="86"/>
      <c r="Z10" s="86"/>
      <c r="AA10" s="86"/>
      <c r="AB10" s="86"/>
      <c r="AC10" s="86"/>
      <c r="AD10" s="86"/>
    </row>
    <row r="11" spans="1:30" ht="15.75" thickBot="1" x14ac:dyDescent="0.3">
      <c r="A11" s="42">
        <v>5</v>
      </c>
      <c r="B11" s="44" t="s">
        <v>30</v>
      </c>
      <c r="C11" s="74">
        <v>20</v>
      </c>
      <c r="D11" s="74">
        <v>0</v>
      </c>
      <c r="E11" s="74">
        <v>0</v>
      </c>
      <c r="F11" s="74">
        <v>19</v>
      </c>
      <c r="G11" s="74">
        <v>0</v>
      </c>
      <c r="H11" s="79">
        <v>1.012</v>
      </c>
      <c r="I11" s="76">
        <v>987.90499999999997</v>
      </c>
      <c r="J11" s="74">
        <v>4</v>
      </c>
      <c r="K11" s="74">
        <v>0</v>
      </c>
      <c r="L11" s="74">
        <v>1</v>
      </c>
      <c r="M11" s="74">
        <v>1</v>
      </c>
      <c r="N11" s="77">
        <v>190</v>
      </c>
      <c r="O11" s="76">
        <v>387</v>
      </c>
      <c r="P11" s="80">
        <v>6052</v>
      </c>
      <c r="Q11" s="86"/>
      <c r="R11" s="99">
        <v>20746</v>
      </c>
      <c r="S11" s="99">
        <f t="shared" si="0"/>
        <v>0.96404126096596932</v>
      </c>
      <c r="T11" s="99"/>
      <c r="U11" s="99">
        <f t="shared" si="1"/>
        <v>1037.3</v>
      </c>
      <c r="V11" s="99"/>
      <c r="W11" s="86"/>
      <c r="X11" s="86"/>
      <c r="Y11" s="86"/>
      <c r="Z11" s="86"/>
      <c r="AA11" s="86"/>
      <c r="AB11" s="86"/>
      <c r="AC11" s="86"/>
      <c r="AD11" s="86"/>
    </row>
    <row r="12" spans="1:30" ht="15.75" thickBot="1" x14ac:dyDescent="0.3">
      <c r="A12" s="106" t="s">
        <v>31</v>
      </c>
      <c r="B12" s="107"/>
      <c r="C12" s="63">
        <f>SUM(C7:C11)</f>
        <v>85</v>
      </c>
      <c r="D12" s="63">
        <f>SUM(D7:D11)</f>
        <v>7</v>
      </c>
      <c r="E12" s="63">
        <f>SUM(E7:E11)</f>
        <v>0</v>
      </c>
      <c r="F12" s="63">
        <f>SUM(F7:F11)</f>
        <v>73</v>
      </c>
      <c r="G12" s="63">
        <f>SUM(G7:G11)</f>
        <v>0</v>
      </c>
      <c r="H12" s="66">
        <v>0.64100000000000001</v>
      </c>
      <c r="I12" s="67">
        <v>1559.8</v>
      </c>
      <c r="J12" s="63">
        <f>SUM(J7:J11)</f>
        <v>4</v>
      </c>
      <c r="K12" s="64">
        <f>SUM(K7:K11)</f>
        <v>0</v>
      </c>
      <c r="L12" s="63">
        <f>SUM(L7:L11)</f>
        <v>3</v>
      </c>
      <c r="M12" s="63">
        <f>SUM(M7:M11)</f>
        <v>2</v>
      </c>
      <c r="N12" s="63">
        <f>SUM(N8:N11)</f>
        <v>475</v>
      </c>
      <c r="O12" s="65">
        <f>SUM(O7:O11)</f>
        <v>917</v>
      </c>
      <c r="P12" s="63">
        <f>SUM(P7:P11)</f>
        <v>14958</v>
      </c>
      <c r="Q12" s="86"/>
      <c r="R12" s="100">
        <v>135703</v>
      </c>
      <c r="S12" s="100">
        <f t="shared" si="0"/>
        <v>0.62636787690765861</v>
      </c>
      <c r="T12" s="99"/>
      <c r="U12" s="100">
        <f t="shared" si="1"/>
        <v>1596.5058823529412</v>
      </c>
      <c r="V12" s="99"/>
      <c r="W12" s="86"/>
      <c r="X12" s="86"/>
      <c r="Y12" s="86"/>
      <c r="Z12" s="86"/>
      <c r="AA12" s="86"/>
      <c r="AB12" s="86"/>
      <c r="AC12" s="86"/>
      <c r="AD12" s="86"/>
    </row>
    <row r="13" spans="1:30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86"/>
      <c r="R13" s="99"/>
      <c r="S13" s="99"/>
      <c r="T13" s="99"/>
      <c r="U13" s="99"/>
      <c r="V13" s="99"/>
      <c r="W13" s="86"/>
      <c r="X13" s="86"/>
      <c r="Y13" s="86"/>
      <c r="Z13" s="86"/>
      <c r="AA13" s="86"/>
      <c r="AB13" s="86"/>
      <c r="AC13" s="86"/>
      <c r="AD13" s="86"/>
    </row>
    <row r="14" spans="1:30" ht="16.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86"/>
      <c r="R14" s="99"/>
      <c r="S14" s="99"/>
      <c r="T14" s="99"/>
      <c r="U14" s="99"/>
      <c r="V14" s="99"/>
      <c r="W14" s="86"/>
      <c r="X14" s="86"/>
      <c r="Y14" s="86"/>
      <c r="Z14" s="86"/>
      <c r="AA14" s="86"/>
      <c r="AB14" s="86"/>
      <c r="AC14" s="86"/>
      <c r="AD14" s="86"/>
    </row>
    <row r="15" spans="1:30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x14ac:dyDescent="0.25">
      <c r="A16" s="86"/>
      <c r="B16" s="88"/>
      <c r="C16" s="86"/>
      <c r="D16" s="89"/>
      <c r="E16" s="89"/>
      <c r="F16" s="90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x14ac:dyDescent="0.25">
      <c r="A19" s="86"/>
      <c r="B19" s="91"/>
      <c r="C19" s="92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x14ac:dyDescent="0.25">
      <c r="A20" s="86"/>
      <c r="B20" s="93"/>
      <c r="C20" s="92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6.5" customHeight="1" x14ac:dyDescent="0.25">
      <c r="A21" s="86"/>
      <c r="B21" s="93"/>
      <c r="C21" s="92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x14ac:dyDescent="0.25">
      <c r="A22" s="86"/>
      <c r="B22" s="93"/>
      <c r="C22" s="92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30" x14ac:dyDescent="0.25">
      <c r="A23" s="86"/>
      <c r="B23" s="93"/>
      <c r="C23" s="92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30" x14ac:dyDescent="0.25">
      <c r="A24" s="86"/>
      <c r="B24" s="93"/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30" x14ac:dyDescent="0.25">
      <c r="A25" s="86"/>
      <c r="B25" s="91"/>
      <c r="C25" s="9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30" x14ac:dyDescent="0.25">
      <c r="A26" s="86"/>
      <c r="B26" s="93"/>
      <c r="C26" s="9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30" x14ac:dyDescent="0.25">
      <c r="A27" s="86"/>
      <c r="B27" s="93"/>
      <c r="C27" s="92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30" x14ac:dyDescent="0.25">
      <c r="B28" s="8"/>
      <c r="C28" s="7"/>
    </row>
    <row r="29" spans="1:30" x14ac:dyDescent="0.25">
      <c r="B29" s="8"/>
      <c r="C29" s="7"/>
    </row>
    <row r="30" spans="1:30" x14ac:dyDescent="0.25">
      <c r="B30" s="8"/>
      <c r="C30" s="7"/>
    </row>
    <row r="31" spans="1:30" x14ac:dyDescent="0.25">
      <c r="B31" s="8"/>
      <c r="C31" s="7"/>
    </row>
    <row r="32" spans="1:30" x14ac:dyDescent="0.25">
      <c r="B32" s="8"/>
      <c r="C32" s="7"/>
    </row>
    <row r="33" spans="2:3" x14ac:dyDescent="0.25">
      <c r="B33" s="9"/>
      <c r="C33" s="10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33"/>
  <sheetViews>
    <sheetView showGridLines="0" zoomScale="120" zoomScaleNormal="120" workbookViewId="0">
      <selection activeCell="A2" sqref="A2:Q2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7" x14ac:dyDescent="0.2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27" x14ac:dyDescent="0.25"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15" customHeight="1" x14ac:dyDescent="0.25">
      <c r="A4" s="36" t="s">
        <v>0</v>
      </c>
      <c r="B4" s="36" t="s">
        <v>1</v>
      </c>
      <c r="C4" s="110" t="s">
        <v>54</v>
      </c>
      <c r="D4" s="111"/>
      <c r="E4" s="111"/>
      <c r="F4" s="111"/>
      <c r="G4" s="112"/>
      <c r="H4" s="45" t="s">
        <v>2</v>
      </c>
      <c r="I4" s="45" t="s">
        <v>2</v>
      </c>
      <c r="J4" s="113" t="s">
        <v>3</v>
      </c>
      <c r="K4" s="114"/>
      <c r="L4" s="115"/>
      <c r="M4" s="113" t="s">
        <v>32</v>
      </c>
      <c r="N4" s="114"/>
      <c r="O4" s="114"/>
      <c r="P4" s="114"/>
      <c r="Q4" s="115"/>
      <c r="R4" s="86"/>
      <c r="S4" s="86"/>
      <c r="T4" s="86"/>
      <c r="U4" s="86"/>
      <c r="V4" s="86"/>
      <c r="W4" s="86"/>
      <c r="X4" s="59"/>
      <c r="Y4" s="59"/>
      <c r="Z4" s="59"/>
      <c r="AA4" s="59"/>
    </row>
    <row r="5" spans="1:27" ht="15" customHeight="1" x14ac:dyDescent="0.25">
      <c r="A5" s="38" t="s">
        <v>5</v>
      </c>
      <c r="B5" s="52" t="s">
        <v>6</v>
      </c>
      <c r="C5" s="121" t="s">
        <v>7</v>
      </c>
      <c r="D5" s="113" t="s">
        <v>8</v>
      </c>
      <c r="E5" s="115"/>
      <c r="F5" s="45" t="s">
        <v>9</v>
      </c>
      <c r="G5" s="46" t="s">
        <v>10</v>
      </c>
      <c r="H5" s="47" t="s">
        <v>11</v>
      </c>
      <c r="I5" s="47" t="s">
        <v>12</v>
      </c>
      <c r="J5" s="47" t="s">
        <v>33</v>
      </c>
      <c r="K5" s="47" t="s">
        <v>13</v>
      </c>
      <c r="L5" s="53" t="s">
        <v>14</v>
      </c>
      <c r="M5" s="113" t="s">
        <v>15</v>
      </c>
      <c r="N5" s="115"/>
      <c r="O5" s="113" t="s">
        <v>16</v>
      </c>
      <c r="P5" s="114"/>
      <c r="Q5" s="115"/>
      <c r="R5" s="86"/>
      <c r="S5" s="99"/>
      <c r="T5" s="99"/>
      <c r="U5" s="99"/>
      <c r="V5" s="99"/>
      <c r="W5" s="99"/>
      <c r="X5" s="99"/>
      <c r="Y5" s="99"/>
      <c r="Z5" s="99"/>
      <c r="AA5" s="59"/>
    </row>
    <row r="6" spans="1:27" ht="15" customHeight="1" x14ac:dyDescent="0.25">
      <c r="A6" s="40"/>
      <c r="B6" s="54" t="s">
        <v>17</v>
      </c>
      <c r="C6" s="122"/>
      <c r="D6" s="49" t="s">
        <v>7</v>
      </c>
      <c r="E6" s="49" t="s">
        <v>18</v>
      </c>
      <c r="F6" s="50" t="s">
        <v>19</v>
      </c>
      <c r="G6" s="51" t="s">
        <v>20</v>
      </c>
      <c r="H6" s="50" t="s">
        <v>21</v>
      </c>
      <c r="I6" s="50" t="s">
        <v>21</v>
      </c>
      <c r="J6" s="50" t="s">
        <v>19</v>
      </c>
      <c r="K6" s="50" t="s">
        <v>19</v>
      </c>
      <c r="L6" s="51" t="s">
        <v>19</v>
      </c>
      <c r="M6" s="50" t="s">
        <v>7</v>
      </c>
      <c r="N6" s="50" t="s">
        <v>22</v>
      </c>
      <c r="O6" s="50" t="s">
        <v>23</v>
      </c>
      <c r="P6" s="50" t="s">
        <v>24</v>
      </c>
      <c r="Q6" s="49" t="s">
        <v>25</v>
      </c>
      <c r="R6" s="86"/>
      <c r="S6" s="99"/>
      <c r="T6" s="99"/>
      <c r="U6" s="99"/>
      <c r="V6" s="99" t="s">
        <v>51</v>
      </c>
      <c r="W6" s="99" t="s">
        <v>52</v>
      </c>
      <c r="X6" s="99"/>
      <c r="Y6" s="99" t="s">
        <v>53</v>
      </c>
      <c r="Z6" s="99"/>
      <c r="AA6" s="59"/>
    </row>
    <row r="7" spans="1:27" ht="15" customHeight="1" x14ac:dyDescent="0.25">
      <c r="A7" s="42">
        <v>1</v>
      </c>
      <c r="B7" s="43" t="s">
        <v>34</v>
      </c>
      <c r="C7" s="74">
        <v>12</v>
      </c>
      <c r="D7" s="74">
        <v>1</v>
      </c>
      <c r="E7" s="74" t="s">
        <v>35</v>
      </c>
      <c r="F7" s="74">
        <v>10</v>
      </c>
      <c r="G7" s="74">
        <v>0</v>
      </c>
      <c r="H7" s="79">
        <v>0.51</v>
      </c>
      <c r="I7" s="76">
        <v>1960</v>
      </c>
      <c r="J7" s="76">
        <v>0</v>
      </c>
      <c r="K7" s="74">
        <v>0</v>
      </c>
      <c r="L7" s="74">
        <v>0</v>
      </c>
      <c r="M7" s="74">
        <v>0</v>
      </c>
      <c r="N7" s="74">
        <v>0</v>
      </c>
      <c r="O7" s="77">
        <v>35</v>
      </c>
      <c r="P7" s="76">
        <v>39</v>
      </c>
      <c r="Q7" s="77">
        <v>821</v>
      </c>
      <c r="R7" s="86"/>
      <c r="S7" s="99" t="s">
        <v>26</v>
      </c>
      <c r="T7" s="101">
        <v>0.08</v>
      </c>
      <c r="U7" s="99"/>
      <c r="V7" s="99">
        <v>23521</v>
      </c>
      <c r="W7" s="102">
        <f t="shared" ref="W7:W16" si="0">C7/V7*1000</f>
        <v>0.51018239020449818</v>
      </c>
      <c r="X7" s="99"/>
      <c r="Y7" s="99">
        <f t="shared" ref="Y7:Y16" si="1">V7/C7</f>
        <v>1960.0833333333333</v>
      </c>
      <c r="Z7" s="99"/>
      <c r="AA7" s="59"/>
    </row>
    <row r="8" spans="1:27" ht="15" customHeight="1" x14ac:dyDescent="0.25">
      <c r="A8" s="42">
        <v>2</v>
      </c>
      <c r="B8" s="44" t="s">
        <v>36</v>
      </c>
      <c r="C8" s="74">
        <v>25</v>
      </c>
      <c r="D8" s="78">
        <v>2</v>
      </c>
      <c r="E8" s="74" t="s">
        <v>35</v>
      </c>
      <c r="F8" s="74">
        <v>22</v>
      </c>
      <c r="G8" s="74">
        <v>0</v>
      </c>
      <c r="H8" s="94">
        <v>0.84</v>
      </c>
      <c r="I8" s="76">
        <v>1188</v>
      </c>
      <c r="J8" s="76">
        <v>0</v>
      </c>
      <c r="K8" s="74">
        <v>0</v>
      </c>
      <c r="L8" s="74">
        <v>0</v>
      </c>
      <c r="M8" s="74">
        <v>0</v>
      </c>
      <c r="N8" s="74">
        <v>0</v>
      </c>
      <c r="O8" s="77">
        <v>355</v>
      </c>
      <c r="P8" s="76">
        <v>575</v>
      </c>
      <c r="Q8" s="77">
        <v>10888</v>
      </c>
      <c r="R8" s="86"/>
      <c r="S8" s="103" t="s">
        <v>27</v>
      </c>
      <c r="T8" s="101">
        <v>1.27</v>
      </c>
      <c r="U8" s="99"/>
      <c r="V8" s="99">
        <v>29699</v>
      </c>
      <c r="W8" s="102">
        <f t="shared" si="0"/>
        <v>0.84177918448432609</v>
      </c>
      <c r="X8" s="99"/>
      <c r="Y8" s="99">
        <f t="shared" si="1"/>
        <v>1187.96</v>
      </c>
      <c r="Z8" s="99"/>
      <c r="AA8" s="59"/>
    </row>
    <row r="9" spans="1:27" ht="15" customHeight="1" x14ac:dyDescent="0.25">
      <c r="A9" s="42">
        <v>3</v>
      </c>
      <c r="B9" s="44" t="s">
        <v>37</v>
      </c>
      <c r="C9" s="74">
        <v>19</v>
      </c>
      <c r="D9" s="74" t="s">
        <v>35</v>
      </c>
      <c r="E9" s="74" t="s">
        <v>35</v>
      </c>
      <c r="F9" s="74">
        <v>18</v>
      </c>
      <c r="G9" s="74">
        <v>0</v>
      </c>
      <c r="H9" s="79">
        <v>1.28</v>
      </c>
      <c r="I9" s="76">
        <v>784</v>
      </c>
      <c r="J9" s="76">
        <v>0</v>
      </c>
      <c r="K9" s="74">
        <v>0</v>
      </c>
      <c r="L9" s="74">
        <v>0</v>
      </c>
      <c r="M9" s="74">
        <v>0</v>
      </c>
      <c r="N9" s="74">
        <v>0</v>
      </c>
      <c r="O9" s="77">
        <v>75</v>
      </c>
      <c r="P9" s="98">
        <v>156</v>
      </c>
      <c r="Q9" s="77">
        <v>5362</v>
      </c>
      <c r="R9" s="86"/>
      <c r="S9" s="99" t="s">
        <v>28</v>
      </c>
      <c r="T9" s="101">
        <v>0.2</v>
      </c>
      <c r="U9" s="99"/>
      <c r="V9" s="99">
        <v>14889</v>
      </c>
      <c r="W9" s="102">
        <f t="shared" si="0"/>
        <v>1.2761098797770165</v>
      </c>
      <c r="X9" s="99"/>
      <c r="Y9" s="99">
        <f t="shared" si="1"/>
        <v>783.63157894736844</v>
      </c>
      <c r="Z9" s="99"/>
      <c r="AA9" s="59"/>
    </row>
    <row r="10" spans="1:27" ht="15" customHeight="1" x14ac:dyDescent="0.25">
      <c r="A10" s="42">
        <v>4</v>
      </c>
      <c r="B10" s="44" t="s">
        <v>38</v>
      </c>
      <c r="C10" s="74">
        <v>16</v>
      </c>
      <c r="D10" s="74">
        <v>2</v>
      </c>
      <c r="E10" s="74" t="s">
        <v>35</v>
      </c>
      <c r="F10" s="74">
        <v>13</v>
      </c>
      <c r="G10" s="74">
        <v>0</v>
      </c>
      <c r="H10" s="79">
        <v>0.71</v>
      </c>
      <c r="I10" s="76">
        <v>1405</v>
      </c>
      <c r="J10" s="76">
        <v>0</v>
      </c>
      <c r="K10" s="74">
        <v>0</v>
      </c>
      <c r="L10" s="74">
        <v>0</v>
      </c>
      <c r="M10" s="74">
        <v>0</v>
      </c>
      <c r="N10" s="74">
        <v>0</v>
      </c>
      <c r="O10" s="77">
        <v>27</v>
      </c>
      <c r="P10" s="76">
        <v>116</v>
      </c>
      <c r="Q10" s="77">
        <v>2197</v>
      </c>
      <c r="R10" s="86"/>
      <c r="S10" s="104" t="s">
        <v>29</v>
      </c>
      <c r="T10" s="101">
        <v>1.26</v>
      </c>
      <c r="U10" s="99"/>
      <c r="V10" s="99">
        <v>22478</v>
      </c>
      <c r="W10" s="102">
        <f t="shared" si="0"/>
        <v>0.71180710027582528</v>
      </c>
      <c r="X10" s="99"/>
      <c r="Y10" s="99">
        <f t="shared" si="1"/>
        <v>1404.875</v>
      </c>
      <c r="Z10" s="99"/>
      <c r="AA10" s="59"/>
    </row>
    <row r="11" spans="1:27" ht="15" customHeight="1" x14ac:dyDescent="0.25">
      <c r="A11" s="42">
        <v>5</v>
      </c>
      <c r="B11" s="44" t="s">
        <v>39</v>
      </c>
      <c r="C11" s="74">
        <v>16</v>
      </c>
      <c r="D11" s="74">
        <v>1</v>
      </c>
      <c r="E11" s="74" t="s">
        <v>35</v>
      </c>
      <c r="F11" s="74">
        <v>14</v>
      </c>
      <c r="G11" s="74">
        <v>0</v>
      </c>
      <c r="H11" s="79">
        <v>0.5</v>
      </c>
      <c r="I11" s="76">
        <v>2020</v>
      </c>
      <c r="J11" s="76">
        <v>0</v>
      </c>
      <c r="K11" s="74">
        <v>0</v>
      </c>
      <c r="L11" s="74">
        <v>0</v>
      </c>
      <c r="M11" s="74">
        <v>0</v>
      </c>
      <c r="N11" s="74">
        <v>0</v>
      </c>
      <c r="O11" s="77">
        <v>203</v>
      </c>
      <c r="P11" s="76">
        <v>378</v>
      </c>
      <c r="Q11" s="80">
        <v>9920</v>
      </c>
      <c r="R11" s="86"/>
      <c r="S11" s="99" t="s">
        <v>30</v>
      </c>
      <c r="T11" s="101">
        <v>1.1499999999999999</v>
      </c>
      <c r="U11" s="99"/>
      <c r="V11" s="99">
        <v>32322</v>
      </c>
      <c r="W11" s="102">
        <f t="shared" si="0"/>
        <v>0.49501887259451766</v>
      </c>
      <c r="X11" s="99"/>
      <c r="Y11" s="99">
        <f t="shared" si="1"/>
        <v>2020.125</v>
      </c>
      <c r="Z11" s="99"/>
      <c r="AA11" s="59"/>
    </row>
    <row r="12" spans="1:27" ht="15" customHeight="1" x14ac:dyDescent="0.25">
      <c r="A12" s="36">
        <v>6</v>
      </c>
      <c r="B12" s="55" t="s">
        <v>40</v>
      </c>
      <c r="C12" s="75">
        <v>30</v>
      </c>
      <c r="D12" s="75" t="s">
        <v>35</v>
      </c>
      <c r="E12" s="75" t="s">
        <v>35</v>
      </c>
      <c r="F12" s="75">
        <v>27</v>
      </c>
      <c r="G12" s="75">
        <v>0</v>
      </c>
      <c r="H12" s="95">
        <v>0.88</v>
      </c>
      <c r="I12" s="97">
        <v>1134</v>
      </c>
      <c r="J12" s="81">
        <v>0</v>
      </c>
      <c r="K12" s="75">
        <v>0</v>
      </c>
      <c r="L12" s="82">
        <v>0</v>
      </c>
      <c r="M12" s="74">
        <v>2</v>
      </c>
      <c r="N12" s="77">
        <v>1</v>
      </c>
      <c r="O12" s="77">
        <v>93</v>
      </c>
      <c r="P12" s="76">
        <v>266</v>
      </c>
      <c r="Q12" s="77">
        <v>6719</v>
      </c>
      <c r="R12" s="86"/>
      <c r="S12" s="104" t="s">
        <v>41</v>
      </c>
      <c r="T12" s="99">
        <v>0.65</v>
      </c>
      <c r="U12" s="99"/>
      <c r="V12" s="99">
        <v>34028</v>
      </c>
      <c r="W12" s="102">
        <f t="shared" si="0"/>
        <v>0.88162689549782536</v>
      </c>
      <c r="X12" s="99"/>
      <c r="Y12" s="99">
        <f t="shared" si="1"/>
        <v>1134.2666666666667</v>
      </c>
      <c r="Z12" s="99"/>
      <c r="AA12" s="59"/>
    </row>
    <row r="13" spans="1:27" ht="15" customHeight="1" x14ac:dyDescent="0.25">
      <c r="A13" s="42">
        <v>7</v>
      </c>
      <c r="B13" s="44" t="s">
        <v>42</v>
      </c>
      <c r="C13" s="74">
        <v>43</v>
      </c>
      <c r="D13" s="74">
        <v>2</v>
      </c>
      <c r="E13" s="74">
        <v>1</v>
      </c>
      <c r="F13" s="74">
        <v>40</v>
      </c>
      <c r="G13" s="74">
        <v>0</v>
      </c>
      <c r="H13" s="79">
        <v>0.44</v>
      </c>
      <c r="I13" s="76">
        <v>2279</v>
      </c>
      <c r="J13" s="76">
        <v>0</v>
      </c>
      <c r="K13" s="74">
        <v>0</v>
      </c>
      <c r="L13" s="74">
        <v>0</v>
      </c>
      <c r="M13" s="74">
        <v>0</v>
      </c>
      <c r="N13" s="74">
        <v>0</v>
      </c>
      <c r="O13" s="77">
        <v>157</v>
      </c>
      <c r="P13" s="76">
        <v>191</v>
      </c>
      <c r="Q13" s="77">
        <v>3005</v>
      </c>
      <c r="R13" s="86"/>
      <c r="S13" s="99"/>
      <c r="T13" s="99"/>
      <c r="U13" s="99"/>
      <c r="V13" s="99">
        <v>98001</v>
      </c>
      <c r="W13" s="99">
        <f t="shared" si="0"/>
        <v>0.43877103294864339</v>
      </c>
      <c r="X13" s="99"/>
      <c r="Y13" s="99">
        <f t="shared" si="1"/>
        <v>2279.0930232558139</v>
      </c>
      <c r="Z13" s="99"/>
      <c r="AA13" s="59"/>
    </row>
    <row r="14" spans="1:27" s="4" customFormat="1" ht="15" customHeight="1" x14ac:dyDescent="0.25">
      <c r="A14" s="57"/>
      <c r="B14" s="58" t="s">
        <v>31</v>
      </c>
      <c r="C14" s="68">
        <f>SUM(C7:C13)</f>
        <v>161</v>
      </c>
      <c r="D14" s="68">
        <f>SUM(D7:D13)</f>
        <v>8</v>
      </c>
      <c r="E14" s="68">
        <v>1</v>
      </c>
      <c r="F14" s="68">
        <f>SUM(F7:F13)</f>
        <v>144</v>
      </c>
      <c r="G14" s="68">
        <f>SUM(G7:G13)</f>
        <v>0</v>
      </c>
      <c r="H14" s="69">
        <v>0.63</v>
      </c>
      <c r="I14" s="70">
        <v>1583</v>
      </c>
      <c r="J14" s="70">
        <v>0</v>
      </c>
      <c r="K14" s="68">
        <f t="shared" ref="K14:Q14" si="2">SUM(K7:K13)</f>
        <v>0</v>
      </c>
      <c r="L14" s="68">
        <f t="shared" si="2"/>
        <v>0</v>
      </c>
      <c r="M14" s="68">
        <f t="shared" si="2"/>
        <v>2</v>
      </c>
      <c r="N14" s="68">
        <v>0</v>
      </c>
      <c r="O14" s="68">
        <f t="shared" si="2"/>
        <v>945</v>
      </c>
      <c r="P14" s="71">
        <f t="shared" si="2"/>
        <v>1721</v>
      </c>
      <c r="Q14" s="68">
        <f t="shared" si="2"/>
        <v>38912</v>
      </c>
      <c r="R14" s="87"/>
      <c r="S14" s="100"/>
      <c r="T14" s="100"/>
      <c r="U14" s="100"/>
      <c r="V14" s="100">
        <v>254938</v>
      </c>
      <c r="W14" s="100">
        <f t="shared" si="0"/>
        <v>0.6315260965411198</v>
      </c>
      <c r="X14" s="100"/>
      <c r="Y14" s="100">
        <f t="shared" si="1"/>
        <v>1583.4658385093169</v>
      </c>
      <c r="Z14" s="100"/>
      <c r="AA14" s="60"/>
    </row>
    <row r="15" spans="1:27" ht="15" customHeight="1" thickBot="1" x14ac:dyDescent="0.3">
      <c r="A15" s="38">
        <v>8</v>
      </c>
      <c r="B15" s="56" t="s">
        <v>43</v>
      </c>
      <c r="C15" s="83">
        <v>16</v>
      </c>
      <c r="D15" s="83">
        <v>15</v>
      </c>
      <c r="E15" s="83">
        <v>1</v>
      </c>
      <c r="F15" s="83" t="s">
        <v>35</v>
      </c>
      <c r="G15" s="83" t="s">
        <v>35</v>
      </c>
      <c r="H15" s="96">
        <v>2.8000000000000001E-2</v>
      </c>
      <c r="I15" s="84">
        <v>35188</v>
      </c>
      <c r="J15" s="84">
        <v>0</v>
      </c>
      <c r="K15" s="83">
        <v>0</v>
      </c>
      <c r="L15" s="83">
        <v>0</v>
      </c>
      <c r="M15" s="85">
        <v>0</v>
      </c>
      <c r="N15" s="85">
        <v>0</v>
      </c>
      <c r="O15" s="85" t="s">
        <v>35</v>
      </c>
      <c r="P15" s="84" t="s">
        <v>35</v>
      </c>
      <c r="Q15" s="85" t="s">
        <v>35</v>
      </c>
      <c r="R15" s="86"/>
      <c r="S15" s="99"/>
      <c r="T15" s="99"/>
      <c r="U15" s="99"/>
      <c r="V15" s="99">
        <v>563012</v>
      </c>
      <c r="W15" s="99">
        <f t="shared" si="0"/>
        <v>2.8418577223931284E-2</v>
      </c>
      <c r="X15" s="99"/>
      <c r="Y15" s="99">
        <f t="shared" si="1"/>
        <v>35188.25</v>
      </c>
      <c r="Z15" s="99"/>
      <c r="AA15" s="59"/>
    </row>
    <row r="16" spans="1:27" ht="15" customHeight="1" thickBot="1" x14ac:dyDescent="0.3">
      <c r="A16" s="106" t="s">
        <v>31</v>
      </c>
      <c r="B16" s="120"/>
      <c r="C16" s="63">
        <f>SUM(C14+C15)</f>
        <v>177</v>
      </c>
      <c r="D16" s="63">
        <f>SUM(D14+D15)</f>
        <v>23</v>
      </c>
      <c r="E16" s="63">
        <f>SUM(E14+E15)</f>
        <v>2</v>
      </c>
      <c r="F16" s="63">
        <f>F14</f>
        <v>144</v>
      </c>
      <c r="G16" s="63">
        <v>0</v>
      </c>
      <c r="H16" s="72">
        <v>0.16</v>
      </c>
      <c r="I16" s="67">
        <v>6061</v>
      </c>
      <c r="J16" s="67">
        <v>0</v>
      </c>
      <c r="K16" s="63">
        <f>SUM(K14:K15)</f>
        <v>0</v>
      </c>
      <c r="L16" s="63">
        <v>0</v>
      </c>
      <c r="M16" s="63">
        <v>2</v>
      </c>
      <c r="N16" s="63">
        <v>0</v>
      </c>
      <c r="O16" s="73">
        <f>SUM(O14:O15)</f>
        <v>945</v>
      </c>
      <c r="P16" s="67">
        <f>SUM(P14:P15)</f>
        <v>1721</v>
      </c>
      <c r="Q16" s="73">
        <f>SUM(Q14:Q15)</f>
        <v>38912</v>
      </c>
      <c r="R16" s="86"/>
      <c r="S16" s="99" t="s">
        <v>44</v>
      </c>
      <c r="T16" s="99"/>
      <c r="U16" s="99"/>
      <c r="V16" s="100">
        <f>SUM(V7:V15)</f>
        <v>1072888</v>
      </c>
      <c r="W16" s="99">
        <f t="shared" si="0"/>
        <v>0.16497528166966169</v>
      </c>
      <c r="X16" s="99"/>
      <c r="Y16" s="99">
        <f t="shared" si="1"/>
        <v>6061.5141242937852</v>
      </c>
      <c r="Z16" s="99"/>
      <c r="AA16" s="59"/>
    </row>
    <row r="17" spans="1:27" ht="15" customHeight="1" x14ac:dyDescent="0.25">
      <c r="A17" s="119" t="s">
        <v>45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86"/>
      <c r="S17" s="99"/>
      <c r="T17" s="99"/>
      <c r="U17" s="99"/>
      <c r="V17" s="99"/>
      <c r="W17" s="99"/>
      <c r="X17" s="99"/>
      <c r="Y17" s="99"/>
      <c r="Z17" s="99"/>
      <c r="AA17" s="59"/>
    </row>
    <row r="18" spans="1:27" x14ac:dyDescent="0.25">
      <c r="R18" s="62"/>
      <c r="S18" s="99"/>
      <c r="T18" s="99"/>
      <c r="U18" s="99"/>
      <c r="V18" s="99"/>
      <c r="W18" s="99"/>
      <c r="X18" s="99"/>
      <c r="Y18" s="99"/>
      <c r="Z18" s="99"/>
      <c r="AA18" s="59"/>
    </row>
    <row r="19" spans="1:27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1"/>
      <c r="S19" s="86"/>
      <c r="T19" s="86"/>
      <c r="U19" s="86"/>
      <c r="V19" s="86"/>
      <c r="W19" s="86"/>
      <c r="X19" s="86"/>
      <c r="Y19" s="86"/>
      <c r="Z19" s="86"/>
      <c r="AA19" s="59"/>
    </row>
    <row r="20" spans="1:27" ht="19.5" customHeight="1" x14ac:dyDescent="0.25"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59"/>
    </row>
    <row r="21" spans="1:27" x14ac:dyDescent="0.25"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59"/>
    </row>
    <row r="22" spans="1:27" x14ac:dyDescent="0.25"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59"/>
    </row>
    <row r="23" spans="1:27" x14ac:dyDescent="0.25"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59"/>
    </row>
    <row r="24" spans="1:27" x14ac:dyDescent="0.25"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59"/>
    </row>
    <row r="25" spans="1:27" x14ac:dyDescent="0.25"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7" x14ac:dyDescent="0.25"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7" x14ac:dyDescent="0.25"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7" x14ac:dyDescent="0.25"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7" x14ac:dyDescent="0.25"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7" x14ac:dyDescent="0.25"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7" x14ac:dyDescent="0.25"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7" x14ac:dyDescent="0.25"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2:23" x14ac:dyDescent="0.25"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18" t="s">
        <v>26</v>
      </c>
      <c r="B5" s="19">
        <v>7.0000000000000007E-2</v>
      </c>
    </row>
    <row r="6" spans="1:2" x14ac:dyDescent="0.25">
      <c r="A6" s="3" t="s">
        <v>27</v>
      </c>
      <c r="B6" s="13">
        <v>1.21</v>
      </c>
    </row>
    <row r="7" spans="1:2" x14ac:dyDescent="0.25">
      <c r="A7" s="3" t="s">
        <v>28</v>
      </c>
      <c r="B7" s="13">
        <v>0.19</v>
      </c>
    </row>
    <row r="8" spans="1:2" x14ac:dyDescent="0.25">
      <c r="A8" s="3" t="s">
        <v>29</v>
      </c>
      <c r="B8" s="13">
        <v>1.18</v>
      </c>
    </row>
    <row r="9" spans="1:2" x14ac:dyDescent="0.25">
      <c r="A9" s="3" t="s">
        <v>30</v>
      </c>
      <c r="B9" s="13">
        <v>1.04</v>
      </c>
    </row>
    <row r="10" spans="1:2" x14ac:dyDescent="0.25">
      <c r="A10" s="20" t="s">
        <v>46</v>
      </c>
      <c r="B10" s="20" t="s">
        <v>47</v>
      </c>
    </row>
    <row r="11" spans="1:2" x14ac:dyDescent="0.25">
      <c r="A11" s="17" t="s">
        <v>34</v>
      </c>
      <c r="B11" s="16">
        <v>0.5</v>
      </c>
    </row>
    <row r="12" spans="1:2" x14ac:dyDescent="0.25">
      <c r="A12" s="3" t="s">
        <v>36</v>
      </c>
      <c r="B12" s="13">
        <v>0.78</v>
      </c>
    </row>
    <row r="13" spans="1:2" x14ac:dyDescent="0.25">
      <c r="A13" s="3" t="s">
        <v>37</v>
      </c>
      <c r="B13" s="13">
        <v>1.27</v>
      </c>
    </row>
    <row r="14" spans="1:2" x14ac:dyDescent="0.25">
      <c r="A14" s="3" t="s">
        <v>38</v>
      </c>
      <c r="B14" s="13">
        <v>0.76</v>
      </c>
    </row>
    <row r="15" spans="1:2" x14ac:dyDescent="0.25">
      <c r="A15" s="3" t="s">
        <v>39</v>
      </c>
      <c r="B15" s="13">
        <v>0.48</v>
      </c>
    </row>
    <row r="16" spans="1:2" x14ac:dyDescent="0.25">
      <c r="A16" s="5" t="s">
        <v>40</v>
      </c>
      <c r="B16" s="14">
        <v>0.77</v>
      </c>
    </row>
    <row r="17" spans="1:2" x14ac:dyDescent="0.25">
      <c r="A17" s="3" t="s">
        <v>42</v>
      </c>
      <c r="B17" s="13">
        <v>0.44</v>
      </c>
    </row>
    <row r="18" spans="1:2" x14ac:dyDescent="0.25">
      <c r="A18" s="6" t="s">
        <v>43</v>
      </c>
      <c r="B18" s="15">
        <v>0.04</v>
      </c>
    </row>
    <row r="20" spans="1:2" ht="25.5" x14ac:dyDescent="0.25">
      <c r="A20" s="21" t="s">
        <v>48</v>
      </c>
      <c r="B20" s="21" t="s">
        <v>48</v>
      </c>
    </row>
    <row r="22" spans="1:2" x14ac:dyDescent="0.25">
      <c r="A22" t="s">
        <v>41</v>
      </c>
      <c r="B22">
        <v>0.61</v>
      </c>
    </row>
    <row r="23" spans="1:2" x14ac:dyDescent="0.25">
      <c r="A23" s="22" t="s">
        <v>26</v>
      </c>
      <c r="B23" s="23">
        <v>7.0000000000000007E-2</v>
      </c>
    </row>
    <row r="24" spans="1:2" x14ac:dyDescent="0.25">
      <c r="A24" s="24" t="s">
        <v>27</v>
      </c>
      <c r="B24" s="25">
        <v>1.21</v>
      </c>
    </row>
    <row r="25" spans="1:2" x14ac:dyDescent="0.25">
      <c r="A25" s="24" t="s">
        <v>28</v>
      </c>
      <c r="B25" s="25">
        <v>0.19</v>
      </c>
    </row>
    <row r="26" spans="1:2" x14ac:dyDescent="0.25">
      <c r="A26" s="24" t="s">
        <v>29</v>
      </c>
      <c r="B26" s="25">
        <v>1.18</v>
      </c>
    </row>
    <row r="27" spans="1:2" x14ac:dyDescent="0.25">
      <c r="A27" s="24" t="s">
        <v>30</v>
      </c>
      <c r="B27" s="25">
        <v>1.04</v>
      </c>
    </row>
    <row r="28" spans="1:2" ht="25.5" x14ac:dyDescent="0.25">
      <c r="A28" s="32" t="s">
        <v>48</v>
      </c>
      <c r="B28" s="32" t="s">
        <v>48</v>
      </c>
    </row>
    <row r="29" spans="1:2" x14ac:dyDescent="0.25">
      <c r="A29" s="26" t="s">
        <v>34</v>
      </c>
      <c r="B29" s="27">
        <v>0.5</v>
      </c>
    </row>
    <row r="30" spans="1:2" x14ac:dyDescent="0.25">
      <c r="A30" s="24" t="s">
        <v>36</v>
      </c>
      <c r="B30" s="25">
        <v>0.78</v>
      </c>
    </row>
    <row r="31" spans="1:2" x14ac:dyDescent="0.25">
      <c r="A31" s="24" t="s">
        <v>37</v>
      </c>
      <c r="B31" s="25">
        <v>1.27</v>
      </c>
    </row>
    <row r="32" spans="1:2" x14ac:dyDescent="0.25">
      <c r="A32" s="24" t="s">
        <v>38</v>
      </c>
      <c r="B32" s="25">
        <v>0.76</v>
      </c>
    </row>
    <row r="33" spans="1:2" x14ac:dyDescent="0.25">
      <c r="A33" s="24" t="s">
        <v>39</v>
      </c>
      <c r="B33" s="25">
        <v>0.48</v>
      </c>
    </row>
    <row r="34" spans="1:2" x14ac:dyDescent="0.25">
      <c r="A34" s="28" t="s">
        <v>40</v>
      </c>
      <c r="B34" s="29">
        <v>0.77</v>
      </c>
    </row>
    <row r="35" spans="1:2" x14ac:dyDescent="0.25">
      <c r="A35" s="24" t="s">
        <v>42</v>
      </c>
      <c r="B35" s="25">
        <v>0.44</v>
      </c>
    </row>
    <row r="36" spans="1:2" x14ac:dyDescent="0.25">
      <c r="A36" s="30" t="s">
        <v>43</v>
      </c>
      <c r="B36" s="31">
        <v>0.04</v>
      </c>
    </row>
    <row r="39" spans="1:2" x14ac:dyDescent="0.25">
      <c r="A39" t="s">
        <v>41</v>
      </c>
      <c r="B39">
        <v>0.61</v>
      </c>
    </row>
    <row r="40" spans="1:2" x14ac:dyDescent="0.25">
      <c r="A40" s="22" t="s">
        <v>26</v>
      </c>
      <c r="B40" s="23">
        <v>7.0000000000000007E-2</v>
      </c>
    </row>
    <row r="41" spans="1:2" x14ac:dyDescent="0.25">
      <c r="A41" s="24" t="s">
        <v>27</v>
      </c>
      <c r="B41" s="25">
        <v>1.21</v>
      </c>
    </row>
    <row r="42" spans="1:2" x14ac:dyDescent="0.25">
      <c r="A42" s="24" t="s">
        <v>28</v>
      </c>
      <c r="B42" s="25">
        <v>0.19</v>
      </c>
    </row>
    <row r="43" spans="1:2" x14ac:dyDescent="0.25">
      <c r="A43" s="24" t="s">
        <v>29</v>
      </c>
      <c r="B43" s="25">
        <v>1.18</v>
      </c>
    </row>
    <row r="44" spans="1:2" x14ac:dyDescent="0.25">
      <c r="A44" s="24" t="s">
        <v>30</v>
      </c>
      <c r="B44" s="25">
        <v>1.04</v>
      </c>
    </row>
    <row r="45" spans="1:2" x14ac:dyDescent="0.25">
      <c r="A45" s="26" t="s">
        <v>34</v>
      </c>
      <c r="B45" s="27">
        <v>0.5</v>
      </c>
    </row>
    <row r="46" spans="1:2" x14ac:dyDescent="0.25">
      <c r="A46" s="24" t="s">
        <v>36</v>
      </c>
      <c r="B46" s="25">
        <v>0.78</v>
      </c>
    </row>
    <row r="47" spans="1:2" x14ac:dyDescent="0.25">
      <c r="A47" s="24" t="s">
        <v>37</v>
      </c>
      <c r="B47" s="25">
        <v>1.27</v>
      </c>
    </row>
    <row r="48" spans="1:2" x14ac:dyDescent="0.25">
      <c r="A48" s="24" t="s">
        <v>38</v>
      </c>
      <c r="B48" s="25">
        <v>0.76</v>
      </c>
    </row>
    <row r="49" spans="1:2" x14ac:dyDescent="0.25">
      <c r="A49" s="24" t="s">
        <v>39</v>
      </c>
      <c r="B49" s="25">
        <v>0.48</v>
      </c>
    </row>
    <row r="50" spans="1:2" x14ac:dyDescent="0.25">
      <c r="A50" s="28" t="s">
        <v>40</v>
      </c>
      <c r="B50" s="29">
        <v>0.77</v>
      </c>
    </row>
    <row r="51" spans="1:2" x14ac:dyDescent="0.25">
      <c r="A51" s="24" t="s">
        <v>42</v>
      </c>
      <c r="B51" s="25">
        <v>0.44</v>
      </c>
    </row>
    <row r="52" spans="1:2" x14ac:dyDescent="0.25">
      <c r="A52" s="30" t="s">
        <v>43</v>
      </c>
      <c r="B52" s="31">
        <v>0.04</v>
      </c>
    </row>
    <row r="53" spans="1:2" ht="25.5" x14ac:dyDescent="0.25">
      <c r="A53" s="32" t="s">
        <v>48</v>
      </c>
      <c r="B53" s="32">
        <v>0.04</v>
      </c>
    </row>
    <row r="55" spans="1:2" x14ac:dyDescent="0.25">
      <c r="A55" s="22" t="s">
        <v>26</v>
      </c>
      <c r="B55" s="23">
        <v>7.0000000000000007E-2</v>
      </c>
    </row>
    <row r="56" spans="1:2" x14ac:dyDescent="0.25">
      <c r="A56" s="24" t="s">
        <v>27</v>
      </c>
      <c r="B56" s="25">
        <v>1.21</v>
      </c>
    </row>
    <row r="57" spans="1:2" x14ac:dyDescent="0.25">
      <c r="A57" s="24" t="s">
        <v>28</v>
      </c>
      <c r="B57" s="25">
        <v>0.19</v>
      </c>
    </row>
    <row r="58" spans="1:2" x14ac:dyDescent="0.25">
      <c r="A58" s="24" t="s">
        <v>29</v>
      </c>
      <c r="B58" s="25">
        <v>1.18</v>
      </c>
    </row>
    <row r="59" spans="1:2" x14ac:dyDescent="0.25">
      <c r="A59" s="24" t="s">
        <v>30</v>
      </c>
      <c r="B59" s="25">
        <v>1.04</v>
      </c>
    </row>
    <row r="60" spans="1:2" x14ac:dyDescent="0.25">
      <c r="A60" t="s">
        <v>41</v>
      </c>
      <c r="B60" s="33">
        <v>0.61</v>
      </c>
    </row>
    <row r="61" spans="1:2" x14ac:dyDescent="0.25">
      <c r="A61" s="26" t="s">
        <v>34</v>
      </c>
      <c r="B61" s="27">
        <v>0.5</v>
      </c>
    </row>
    <row r="62" spans="1:2" x14ac:dyDescent="0.25">
      <c r="A62" s="24" t="s">
        <v>36</v>
      </c>
      <c r="B62" s="25">
        <v>0.78</v>
      </c>
    </row>
    <row r="63" spans="1:2" x14ac:dyDescent="0.25">
      <c r="A63" s="24" t="s">
        <v>37</v>
      </c>
      <c r="B63" s="25">
        <v>1.27</v>
      </c>
    </row>
    <row r="64" spans="1:2" x14ac:dyDescent="0.25">
      <c r="A64" s="24" t="s">
        <v>38</v>
      </c>
      <c r="B64" s="25">
        <v>0.76</v>
      </c>
    </row>
    <row r="65" spans="1:2" x14ac:dyDescent="0.25">
      <c r="A65" s="24" t="s">
        <v>39</v>
      </c>
      <c r="B65" s="25">
        <v>0.48</v>
      </c>
    </row>
    <row r="66" spans="1:2" x14ac:dyDescent="0.25">
      <c r="A66" s="28" t="s">
        <v>40</v>
      </c>
      <c r="B66" s="29">
        <v>0.77</v>
      </c>
    </row>
    <row r="67" spans="1:2" x14ac:dyDescent="0.25">
      <c r="A67" s="24" t="s">
        <v>42</v>
      </c>
      <c r="B67" s="25">
        <v>0.44</v>
      </c>
    </row>
    <row r="68" spans="1:2" x14ac:dyDescent="0.25">
      <c r="A68" s="30" t="s">
        <v>43</v>
      </c>
      <c r="B68" s="31">
        <v>0.04</v>
      </c>
    </row>
    <row r="69" spans="1:2" ht="25.5" x14ac:dyDescent="0.25">
      <c r="A69" s="32" t="s">
        <v>44</v>
      </c>
      <c r="B69" s="32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2023-06-09T07:47:30Z</cp:lastPrinted>
  <dcterms:created xsi:type="dcterms:W3CDTF">2014-01-06T07:32:38Z</dcterms:created>
  <dcterms:modified xsi:type="dcterms:W3CDTF">2023-07-31T07:19:35Z</dcterms:modified>
  <cp:category/>
  <cp:contentStatus/>
</cp:coreProperties>
</file>