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95" windowWidth="18195" windowHeight="1170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5" i="2"/>
  <c r="F7" i="2"/>
  <c r="J12" i="1" l="1"/>
  <c r="G12" i="1"/>
  <c r="D12" i="1" l="1"/>
  <c r="C12" i="1"/>
  <c r="D21" i="3" l="1"/>
  <c r="C20" i="3"/>
  <c r="F12" i="1" l="1"/>
  <c r="K14" i="2" l="1"/>
  <c r="K16" i="2" s="1"/>
  <c r="J14" i="2"/>
  <c r="J16" i="2" s="1"/>
  <c r="I14" i="2"/>
  <c r="I16" i="2" s="1"/>
  <c r="H14" i="2"/>
  <c r="H16" i="2" s="1"/>
  <c r="G14" i="2"/>
  <c r="G16" i="2" s="1"/>
  <c r="D14" i="2"/>
  <c r="C14" i="2"/>
  <c r="C16" i="2" s="1"/>
  <c r="K12" i="1"/>
  <c r="I12" i="1"/>
  <c r="H12" i="1"/>
  <c r="D16" i="2" l="1"/>
  <c r="F16" i="2" s="1"/>
  <c r="F14" i="2"/>
  <c r="E12" i="1"/>
  <c r="E14" i="2"/>
  <c r="E16" i="2" s="1"/>
</calcChain>
</file>

<file path=xl/sharedStrings.xml><?xml version="1.0" encoding="utf-8"?>
<sst xmlns="http://schemas.openxmlformats.org/spreadsheetml/2006/main" count="57" uniqueCount="37">
  <si>
    <t>Eil. Nr.</t>
  </si>
  <si>
    <t>Savivaldybių viešosios bibliotekos</t>
  </si>
  <si>
    <t>Iš viso</t>
  </si>
  <si>
    <t>Už mokamas paslaugas</t>
  </si>
  <si>
    <t>Fizinių ir juridinių asmenų parama</t>
  </si>
  <si>
    <t>Programų, projektų lėšos</t>
  </si>
  <si>
    <t>Iš savivaldybės</t>
  </si>
  <si>
    <t>iš viso</t>
  </si>
  <si>
    <t>knygoms ir kt.dok.</t>
  </si>
  <si>
    <t>periodikai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</si>
  <si>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</si>
  <si>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</si>
  <si>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</si>
  <si>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</si>
  <si>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</si>
  <si>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</si>
  <si>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</si>
  <si>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</si>
  <si>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</si>
  <si>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</si>
  <si>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</si>
  <si>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</si>
  <si>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</si>
  <si>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</si>
  <si>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Iš KM</t>
  </si>
  <si>
    <t xml:space="preserve">Iš viso </t>
  </si>
  <si>
    <t>Programų</t>
  </si>
  <si>
    <t>Parama</t>
  </si>
  <si>
    <t>Paslaugos</t>
  </si>
  <si>
    <t>Savivaldybės</t>
  </si>
  <si>
    <t>Valstybės</t>
  </si>
  <si>
    <t>Mokamos paslaugos</t>
  </si>
  <si>
    <t>Biudžeto lėšos (Eur.)</t>
  </si>
  <si>
    <t>Savivaldybės biudžeto lėšos</t>
  </si>
  <si>
    <t>Valstybės biudžeto lėšos</t>
  </si>
  <si>
    <t>6.1. ALYTAUS APSKRITIES SAVIVALDYBIŲ VIEŠŲJŲ BIBLIOTEKŲ PAJAMOS IR FINANSAVIMAS 2021 M.</t>
  </si>
  <si>
    <t>6.1. VILNIAUS APSKRITIES SAVIVALDYBIŲ VIEŠŲJŲ BIBLIOTEKŲ PAJAMOS IR FINANSAVIMAS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</si>
</sst>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164" fontId="0" fillId="2" borderId="0" xfId="0" applyNumberFormat="1" applyFill="1"/>
    <xf numFmtId="164" fontId="3" fillId="2" borderId="0" xfId="0" applyNumberFormat="1" applyFont="1" applyFill="1"/>
    <xf numFmtId="0" fontId="5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6" fontId="0" fillId="2" borderId="0" xfId="0" applyNumberFormat="1" applyFill="1"/>
    <xf numFmtId="167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164" fontId="13" fillId="2" borderId="0" xfId="0" applyNumberFormat="1" applyFont="1" applyFill="1"/>
    <xf numFmtId="2" fontId="13" fillId="2" borderId="0" xfId="0" applyNumberFormat="1" applyFont="1" applyFill="1"/>
    <xf numFmtId="165" fontId="13" fillId="2" borderId="0" xfId="0" applyNumberFormat="1" applyFont="1" applyFill="1"/>
    <xf numFmtId="0" fontId="6" fillId="3" borderId="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vertical="top" wrapText="1"/>
    </xf>
    <xf numFmtId="164" fontId="6" fillId="3" borderId="9" xfId="0" applyNumberFormat="1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9" fillId="4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right"/>
    </xf>
    <xf numFmtId="0" fontId="8" fillId="4" borderId="11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right" vertical="top" wrapText="1"/>
    </xf>
    <xf numFmtId="0" fontId="10" fillId="4" borderId="7" xfId="0" applyFont="1" applyFill="1" applyBorder="1" applyAlignment="1"/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FF2E5"/>
      <color rgb="FFFCFCFC"/>
      <color rgb="FFD7FC50"/>
      <color rgb="FFFDFDF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310860307639E-2"/>
          <c:y val="0.21277486147564889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F9-4E5E-9678-8E54254A11A0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F9-4E5E-9678-8E54254A11A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F9-4E5E-9678-8E54254A11A0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F9-4E5E-9678-8E54254A11A0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F9-4E5E-9678-8E54254A11A0}"/>
              </c:ext>
            </c:extLst>
          </c:dPt>
          <c:dLbls>
            <c:dLbl>
              <c:idx val="0"/>
              <c:layout>
                <c:manualLayout>
                  <c:x val="0.2099861111111111"/>
                  <c:y val="6.08810877806940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F9-4E5E-9678-8E54254A11A0}"/>
                </c:ext>
              </c:extLst>
            </c:dLbl>
            <c:dLbl>
              <c:idx val="1"/>
              <c:layout>
                <c:manualLayout>
                  <c:x val="5.8183795421928364E-2"/>
                  <c:y val="-4.17286380869060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F9-4E5E-9678-8E54254A11A0}"/>
                </c:ext>
              </c:extLst>
            </c:dLbl>
            <c:dLbl>
              <c:idx val="2"/>
              <c:layout>
                <c:manualLayout>
                  <c:x val="5.8017737524681499E-2"/>
                  <c:y val="9.0822761738116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9-4E5E-9678-8E54254A11A0}"/>
                </c:ext>
              </c:extLst>
            </c:dLbl>
            <c:dLbl>
              <c:idx val="3"/>
              <c:layout>
                <c:manualLayout>
                  <c:x val="1.190556256713241E-2"/>
                  <c:y val="0.254009915427238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F9-4E5E-9678-8E54254A11A0}"/>
                </c:ext>
              </c:extLst>
            </c:dLbl>
            <c:dLbl>
              <c:idx val="4"/>
              <c:layout>
                <c:manualLayout>
                  <c:x val="-0.14621182029468288"/>
                  <c:y val="0.230208151064450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F9-4E5E-9678-8E54254A11A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(Alytaus!$F$12,Alytaus!$E$12,Alytaus!$I$12,Alytaus!$J$12,Alytaus!$K$12)</c:f>
              <c:numCache>
                <c:formatCode>0.00</c:formatCode>
                <c:ptCount val="5"/>
                <c:pt idx="0">
                  <c:v>2807679.99</c:v>
                </c:pt>
                <c:pt idx="1">
                  <c:v>156376</c:v>
                </c:pt>
                <c:pt idx="2">
                  <c:v>6315.12</c:v>
                </c:pt>
                <c:pt idx="3">
                  <c:v>67.19</c:v>
                </c:pt>
                <c:pt idx="4">
                  <c:v>89473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F9-4E5E-9678-8E54254A11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557524059492563E-2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DEA-4BC0-B920-0F8B4209231A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DEA-4BC0-B920-0F8B4209231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DEA-4BC0-B920-0F8B4209231A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DEA-4BC0-B920-0F8B4209231A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DEA-4BC0-B920-0F8B4209231A}"/>
              </c:ext>
            </c:extLst>
          </c:dPt>
          <c:dLbls>
            <c:dLbl>
              <c:idx val="0"/>
              <c:layout>
                <c:manualLayout>
                  <c:x val="0.2234035993756015"/>
                  <c:y val="6.53350102070574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Savivaldybės biudžeto lėšos
92,06%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EA-4BC0-B920-0F8B4209231A}"/>
                </c:ext>
              </c:extLst>
            </c:dLbl>
            <c:dLbl>
              <c:idx val="1"/>
              <c:layout>
                <c:manualLayout>
                  <c:x val="5.6190944881889762E-2"/>
                  <c:y val="-0.25923046077573636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Valstybės biudžeto lėšos
5,59%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EA-4BC0-B920-0F8B4209231A}"/>
                </c:ext>
              </c:extLst>
            </c:dLbl>
            <c:dLbl>
              <c:idx val="2"/>
              <c:layout>
                <c:manualLayout>
                  <c:x val="7.3733814523184504E-2"/>
                  <c:y val="8.5335010207057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
0,14%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EA-4BC0-B920-0F8B4209231A}"/>
                </c:ext>
              </c:extLst>
            </c:dLbl>
            <c:dLbl>
              <c:idx val="3"/>
              <c:layout>
                <c:manualLayout>
                  <c:x val="3.0600174978127732E-2"/>
                  <c:y val="-0.11449839603382911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Fizinių ir juridinių asmenų parama
0,05%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EA-4BC0-B920-0F8B4209231A}"/>
                </c:ext>
              </c:extLst>
            </c:dLbl>
            <c:dLbl>
              <c:idx val="4"/>
              <c:layout>
                <c:manualLayout>
                  <c:x val="-6.1832239720035098E-2"/>
                  <c:y val="0.20115923009623796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Programų, projektų lėšos
2,16%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EA-4BC0-B920-0F8B420923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(Vilniaus!$F$16,Vilniaus!$E$16,Vilniaus!$I$16,Vilniaus!$J$16,Vilniaus!$K$16)</c:f>
              <c:numCache>
                <c:formatCode>0.00</c:formatCode>
                <c:ptCount val="5"/>
                <c:pt idx="0">
                  <c:v>7224453.7000000002</c:v>
                </c:pt>
                <c:pt idx="1">
                  <c:v>509157</c:v>
                </c:pt>
                <c:pt idx="2">
                  <c:v>7810.98</c:v>
                </c:pt>
                <c:pt idx="3">
                  <c:v>3548</c:v>
                </c:pt>
                <c:pt idx="4">
                  <c:v>160006.68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EA-4BC0-B920-0F8B420923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Alytaus apskrities bibliotek</a:t>
            </a:r>
            <a:r>
              <a:rPr lang="lt-LT">
                <a:solidFill>
                  <a:schemeClr val="tx1"/>
                </a:solidFill>
              </a:rPr>
              <a:t>ų finansavimas ir pajamos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40"/>
      <c:rotY val="6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92592592592425E-5"/>
          <c:y val="0.24651333333333333"/>
          <c:w val="0.92500000000000004"/>
          <c:h val="0.75016805191017788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981-4628-9F83-C24BBCC3601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981-4628-9F83-C24BBCC3601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981-4628-9F83-C24BBCC3601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981-4628-9F83-C24BBCC3601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981-4628-9F83-C24BBCC36012}"/>
              </c:ext>
            </c:extLst>
          </c:dPt>
          <c:dLbls>
            <c:dLbl>
              <c:idx val="0"/>
              <c:layout>
                <c:manualLayout>
                  <c:x val="5.6380787037036931E-2"/>
                  <c:y val="-0.2049988888888889"/>
                </c:manualLayout>
              </c:layout>
              <c:tx>
                <c:rich>
                  <a:bodyPr/>
                  <a:lstStyle/>
                  <a:p>
                    <a:r>
                      <a:rPr lang="lt-LT" sz="900" b="1"/>
                      <a:t>Programų,</a:t>
                    </a:r>
                    <a:r>
                      <a:rPr lang="lt-LT" sz="900" b="1" baseline="0"/>
                      <a:t> projektų lėšos </a:t>
                    </a:r>
                    <a:fld id="{6C31D971-E494-4B43-B271-AD4641416828}" type="VALUE">
                      <a:rPr lang="en-US" sz="900" b="1"/>
                      <a:pPr/>
                      <a:t>[VALUE]</a:t>
                    </a:fld>
                    <a:r>
                      <a:rPr lang="en-US" sz="90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81-4628-9F83-C24BBCC36012}"/>
                </c:ext>
              </c:extLst>
            </c:dLbl>
            <c:dLbl>
              <c:idx val="1"/>
              <c:layout>
                <c:manualLayout>
                  <c:x val="2.4002777777777779E-2"/>
                  <c:y val="-3.4773333333333337E-2"/>
                </c:manualLayout>
              </c:layout>
              <c:tx>
                <c:rich>
                  <a:bodyPr/>
                  <a:lstStyle/>
                  <a:p>
                    <a:r>
                      <a:rPr lang="lt-LT" b="1"/>
                      <a:t>Fizinių ir juridinių asmenų parama</a:t>
                    </a:r>
                  </a:p>
                  <a:p>
                    <a:fld id="{2D3EFBF7-A1A6-40E1-9BA1-661F31E985BB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981-4628-9F83-C24BBCC36012}"/>
                </c:ext>
              </c:extLst>
            </c:dLbl>
            <c:dLbl>
              <c:idx val="2"/>
              <c:layout>
                <c:manualLayout>
                  <c:x val="5.9593055555555559E-2"/>
                  <c:y val="0.13649851851851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</a:t>
                    </a:r>
                  </a:p>
                  <a:p>
                    <a:fld id="{27AE34F2-4493-4983-BF2B-3C9C63927BF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81-4628-9F83-C24BBCC36012}"/>
                </c:ext>
              </c:extLst>
            </c:dLbl>
            <c:dLbl>
              <c:idx val="3"/>
              <c:layout>
                <c:manualLayout>
                  <c:x val="-3.4884259259270037E-4"/>
                  <c:y val="0.20859481481481465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</a:t>
                    </a:r>
                    <a:r>
                      <a:rPr lang="lt-LT" baseline="0"/>
                      <a:t> biudžeto lėšos</a:t>
                    </a:r>
                  </a:p>
                  <a:p>
                    <a:fld id="{47ACDDC5-4A6E-4F03-98BB-172983FC3C9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981-4628-9F83-C24BBCC36012}"/>
                </c:ext>
              </c:extLst>
            </c:dLbl>
            <c:dLbl>
              <c:idx val="4"/>
              <c:layout>
                <c:manualLayout>
                  <c:x val="0.26050671296296291"/>
                  <c:y val="-0.17425333333333334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Savivaldybės biudžeto lėšos </a:t>
                    </a:r>
                  </a:p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88,7%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81-4628-9F83-C24BBCC360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Lapas1!$A$2:$A$6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3.3</c:v>
                </c:pt>
                <c:pt idx="1">
                  <c:v>2.2000000000000002</c:v>
                </c:pt>
                <c:pt idx="2">
                  <c:v>0.5</c:v>
                </c:pt>
                <c:pt idx="3">
                  <c:v>5.3</c:v>
                </c:pt>
                <c:pt idx="4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81-4628-9F83-C24BBCC360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 bibliotek</a:t>
            </a:r>
            <a:r>
              <a:rPr lang="lt-LT" b="1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265424570912377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ln w="41275">
              <a:solidFill>
                <a:schemeClr val="accent2">
                  <a:lumMod val="40000"/>
                  <a:lumOff val="6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127-490E-99EA-66E49F01C00D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127-490E-99EA-66E49F01C00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127-490E-99EA-66E49F01C00D}"/>
              </c:ext>
            </c:extLst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127-490E-99EA-66E49F01C00D}"/>
              </c:ext>
            </c:extLst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127-490E-99EA-66E49F01C00D}"/>
              </c:ext>
            </c:extLst>
          </c:dPt>
          <c:dLbls>
            <c:dLbl>
              <c:idx val="0"/>
              <c:layout>
                <c:manualLayout>
                  <c:x val="3.8572719060523938E-2"/>
                  <c:y val="-0.23394919590643276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127-490E-99EA-66E49F01C00D}"/>
                </c:ext>
              </c:extLst>
            </c:dLbl>
            <c:dLbl>
              <c:idx val="1"/>
              <c:layout>
                <c:manualLayout>
                  <c:x val="3.4220415537488606E-2"/>
                  <c:y val="-0.13817251461988309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127-490E-99EA-66E49F01C00D}"/>
                </c:ext>
              </c:extLst>
            </c:dLbl>
            <c:dLbl>
              <c:idx val="2"/>
              <c:layout>
                <c:manualLayout>
                  <c:x val="9.9893179765130985E-2"/>
                  <c:y val="7.654861111111110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fld id="{78116E04-6D12-4975-AB84-24B8891E98B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endParaRPr lang="lt-LT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127-490E-99EA-66E49F01C00D}"/>
                </c:ext>
              </c:extLst>
            </c:dLbl>
            <c:dLbl>
              <c:idx val="3"/>
              <c:layout>
                <c:manualLayout>
                  <c:x val="4.1119918699186887E-2"/>
                  <c:y val="0.20630665204678345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127-490E-99EA-66E49F01C00D}"/>
                </c:ext>
              </c:extLst>
            </c:dLbl>
            <c:dLbl>
              <c:idx val="4"/>
              <c:layout>
                <c:manualLayout>
                  <c:x val="0.20394558287795991"/>
                  <c:y val="0.10631"/>
                </c:manualLayout>
              </c:layout>
              <c:tx>
                <c:rich>
                  <a:bodyPr/>
                  <a:lstStyle/>
                  <a:p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127-490E-99EA-66E49F01C0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27-490E-99EA-66E49F01C0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CFCFC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Vilniaus apskrities bibliotek</a:t>
            </a:r>
            <a:r>
              <a:rPr lang="lt-LT" sz="1400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552235772357723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1-CDE4-41CF-A44A-1EB98492993F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E4-41CF-A44A-1EB98492993F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5-CDE4-41CF-A44A-1EB98492993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7-CDE4-41CF-A44A-1EB98492993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9-CDE4-41CF-A44A-1EB98492993F}"/>
              </c:ext>
            </c:extLst>
          </c:dPt>
          <c:dLbls>
            <c:dLbl>
              <c:idx val="0"/>
              <c:layout>
                <c:manualLayout>
                  <c:x val="-0.21966248870822042"/>
                  <c:y val="-0.19162079678362573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66034327009932"/>
                      <c:h val="0.166896564327485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E4-41CF-A44A-1EB98492993F}"/>
                </c:ext>
              </c:extLst>
            </c:dLbl>
            <c:dLbl>
              <c:idx val="1"/>
              <c:layout>
                <c:manualLayout>
                  <c:x val="4.3021680216802166E-2"/>
                  <c:y val="-0.25367616959064326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E4-41CF-A44A-1EB98492993F}"/>
                </c:ext>
              </c:extLst>
            </c:dLbl>
            <c:dLbl>
              <c:idx val="2"/>
              <c:layout>
                <c:manualLayout>
                  <c:x val="3.1549232158988152E-2"/>
                  <c:y val="-9.9042397660818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78116E04-6D12-4975-AB84-24B8891E98B8}" type="VALUE">
                      <a:rPr lang="en-US" b="1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59101174345076"/>
                      <c:h val="0.187057383040935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E4-41CF-A44A-1EB98492993F}"/>
                </c:ext>
              </c:extLst>
            </c:dLbl>
            <c:dLbl>
              <c:idx val="3"/>
              <c:layout>
                <c:manualLayout>
                  <c:x val="8.6043360433604339E-3"/>
                  <c:y val="0.15129678362573099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DE4-41CF-A44A-1EB98492993F}"/>
                </c:ext>
              </c:extLst>
            </c:dLbl>
            <c:dLbl>
              <c:idx val="4"/>
              <c:layout>
                <c:manualLayout>
                  <c:x val="0.21855081300813006"/>
                  <c:y val="5.2128289473684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DE4-41CF-A44A-1EB984929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E4-41CF-A44A-1EB9849299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127000">
            <a:schemeClr val="accent6">
              <a:lumMod val="75000"/>
            </a:schemeClr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62279</xdr:colOff>
      <xdr:row>13</xdr:row>
      <xdr:rowOff>9524</xdr:rowOff>
    </xdr:from>
    <xdr:to>
      <xdr:col>7</xdr:col>
      <xdr:colOff>450606</xdr:colOff>
      <xdr:row>27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51290</xdr:colOff>
      <xdr:row>17</xdr:row>
      <xdr:rowOff>24179</xdr:rowOff>
    </xdr:from>
    <xdr:to>
      <xdr:col>7</xdr:col>
      <xdr:colOff>593482</xdr:colOff>
      <xdr:row>31</xdr:row>
      <xdr:rowOff>100379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4762</xdr:rowOff>
    </xdr:from>
    <xdr:to>
      <xdr:col>11</xdr:col>
      <xdr:colOff>67087</xdr:colOff>
      <xdr:row>16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38</xdr:row>
      <xdr:rowOff>90487</xdr:rowOff>
    </xdr:from>
    <xdr:to>
      <xdr:col>11</xdr:col>
      <xdr:colOff>201000</xdr:colOff>
      <xdr:row>52</xdr:row>
      <xdr:rowOff>123487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22</xdr:row>
      <xdr:rowOff>133350</xdr:rowOff>
    </xdr:from>
    <xdr:to>
      <xdr:col>9</xdr:col>
      <xdr:colOff>514351</xdr:colOff>
      <xdr:row>25</xdr:row>
      <xdr:rowOff>19050</xdr:rowOff>
    </xdr:to>
    <xdr:cxnSp macro="">
      <xdr:nvCxnSpPr>
        <xdr:cNvPr id="7" name="Tiesioji jungtis 6"/>
        <xdr:cNvCxnSpPr/>
      </xdr:nvCxnSpPr>
      <xdr:spPr>
        <a:xfrm flipH="1" flipV="1">
          <a:off x="5791200" y="4324350"/>
          <a:ext cx="209551" cy="457200"/>
        </a:xfrm>
        <a:prstGeom prst="line">
          <a:avLst/>
        </a:prstGeom>
        <a:ln w="19050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19</xdr:row>
      <xdr:rowOff>14287</xdr:rowOff>
    </xdr:from>
    <xdr:to>
      <xdr:col>12</xdr:col>
      <xdr:colOff>46500</xdr:colOff>
      <xdr:row>33</xdr:row>
      <xdr:rowOff>83287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7"/>
  <sheetViews>
    <sheetView tabSelected="1" zoomScale="130" zoomScaleNormal="130" workbookViewId="0">
      <selection activeCell="A2" sqref="A2:L2"/>
    </sheetView>
  </sheetViews>
  <sheetFormatPr defaultColWidth="8.85546875" defaultRowHeight="15" x14ac:dyDescent="0.25"/>
  <cols>
    <col min="1" max="1" width="3.7109375" style="1" customWidth="1"/>
    <col min="2" max="2" width="11.5703125" style="1" customWidth="1"/>
    <col min="3" max="3" width="10.5703125" style="1" customWidth="1"/>
    <col min="4" max="4" width="10.5703125" style="1" bestFit="1" customWidth="1"/>
    <col min="5" max="5" width="9.5703125" style="1" bestFit="1" customWidth="1"/>
    <col min="6" max="6" width="10.5703125" style="1" customWidth="1"/>
    <col min="7" max="7" width="10" style="1" customWidth="1"/>
    <col min="8" max="8" width="9.28515625" style="1" customWidth="1"/>
    <col min="9" max="9" width="10" style="1" customWidth="1"/>
    <col min="10" max="10" width="10.7109375" style="1" customWidth="1"/>
    <col min="11" max="11" width="9.7109375" style="1" customWidth="1"/>
    <col min="12" max="16384" width="8.85546875" style="1"/>
  </cols>
  <sheetData>
    <row r="2" spans="1:20" x14ac:dyDescent="0.2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x14ac:dyDescent="0.25">
      <c r="A4" s="38" t="s">
        <v>0</v>
      </c>
      <c r="B4" s="41" t="s">
        <v>1</v>
      </c>
      <c r="C4" s="44" t="s">
        <v>2</v>
      </c>
      <c r="D4" s="47" t="s">
        <v>32</v>
      </c>
      <c r="E4" s="48"/>
      <c r="F4" s="49"/>
      <c r="G4" s="49"/>
      <c r="H4" s="50"/>
      <c r="I4" s="52" t="s">
        <v>3</v>
      </c>
      <c r="J4" s="52" t="s">
        <v>4</v>
      </c>
      <c r="K4" s="52" t="s">
        <v>5</v>
      </c>
      <c r="L4" s="18"/>
      <c r="M4" s="18"/>
      <c r="N4" s="18"/>
      <c r="O4" s="18"/>
      <c r="P4" s="18"/>
      <c r="Q4" s="18"/>
      <c r="R4" s="18"/>
    </row>
    <row r="5" spans="1:20" x14ac:dyDescent="0.25">
      <c r="A5" s="39"/>
      <c r="B5" s="42"/>
      <c r="C5" s="45"/>
      <c r="D5" s="55" t="s">
        <v>2</v>
      </c>
      <c r="E5" s="55" t="s">
        <v>24</v>
      </c>
      <c r="F5" s="57" t="s">
        <v>6</v>
      </c>
      <c r="G5" s="58"/>
      <c r="H5" s="59"/>
      <c r="I5" s="53"/>
      <c r="J5" s="53"/>
      <c r="K5" s="53"/>
      <c r="L5" s="18"/>
      <c r="M5" s="18"/>
      <c r="N5" s="18"/>
      <c r="O5" s="18"/>
      <c r="P5" s="18"/>
      <c r="Q5" s="18"/>
      <c r="R5" s="18"/>
      <c r="S5" s="18"/>
      <c r="T5" s="18"/>
    </row>
    <row r="6" spans="1:20" ht="23.25" x14ac:dyDescent="0.25">
      <c r="A6" s="40"/>
      <c r="B6" s="43"/>
      <c r="C6" s="46"/>
      <c r="D6" s="56"/>
      <c r="E6" s="56"/>
      <c r="F6" s="7" t="s">
        <v>7</v>
      </c>
      <c r="G6" s="8" t="s">
        <v>8</v>
      </c>
      <c r="H6" s="9" t="s">
        <v>9</v>
      </c>
      <c r="I6" s="54"/>
      <c r="J6" s="54"/>
      <c r="K6" s="54"/>
      <c r="L6" s="18"/>
      <c r="M6" s="18"/>
      <c r="N6" s="18"/>
      <c r="O6" s="18"/>
      <c r="P6" s="18"/>
      <c r="Q6" s="18"/>
      <c r="R6" s="18"/>
      <c r="S6" s="18"/>
      <c r="T6" s="18"/>
    </row>
    <row r="7" spans="1:20" x14ac:dyDescent="0.25">
      <c r="A7" s="10">
        <v>1</v>
      </c>
      <c r="B7" s="22" t="s">
        <v>10</v>
      </c>
      <c r="C7" s="26">
        <v>634134</v>
      </c>
      <c r="D7" s="26">
        <v>569558</v>
      </c>
      <c r="E7" s="26">
        <v>58196</v>
      </c>
      <c r="F7" s="26">
        <v>511362</v>
      </c>
      <c r="G7" s="26">
        <v>0</v>
      </c>
      <c r="H7" s="26">
        <v>3780</v>
      </c>
      <c r="I7" s="26">
        <v>3355</v>
      </c>
      <c r="J7" s="26">
        <v>25</v>
      </c>
      <c r="K7" s="26">
        <v>61196</v>
      </c>
      <c r="L7" s="19"/>
      <c r="M7" s="18"/>
      <c r="N7" s="18"/>
      <c r="O7" s="18"/>
      <c r="P7" s="18"/>
      <c r="Q7" s="18"/>
      <c r="R7" s="18"/>
      <c r="S7" s="18"/>
      <c r="T7" s="18"/>
    </row>
    <row r="8" spans="1:20" x14ac:dyDescent="0.25">
      <c r="A8" s="10">
        <v>2</v>
      </c>
      <c r="B8" s="23" t="s">
        <v>11</v>
      </c>
      <c r="C8" s="29">
        <v>721849</v>
      </c>
      <c r="D8" s="29">
        <v>708519</v>
      </c>
      <c r="E8" s="27">
        <v>30192</v>
      </c>
      <c r="F8" s="26">
        <v>678327</v>
      </c>
      <c r="G8" s="29">
        <v>0</v>
      </c>
      <c r="H8" s="29">
        <v>18000</v>
      </c>
      <c r="I8" s="29">
        <v>530</v>
      </c>
      <c r="J8" s="29">
        <v>0</v>
      </c>
      <c r="K8" s="26">
        <v>12800</v>
      </c>
      <c r="L8" s="19"/>
      <c r="M8" s="18"/>
      <c r="N8" s="18"/>
      <c r="O8" s="18"/>
      <c r="P8" s="18"/>
      <c r="Q8" s="18"/>
      <c r="R8" s="18"/>
      <c r="S8" s="18"/>
      <c r="T8" s="18"/>
    </row>
    <row r="9" spans="1:20" x14ac:dyDescent="0.25">
      <c r="A9" s="10">
        <v>3</v>
      </c>
      <c r="B9" s="23" t="s">
        <v>12</v>
      </c>
      <c r="C9" s="26">
        <v>293504</v>
      </c>
      <c r="D9" s="26">
        <v>293219</v>
      </c>
      <c r="E9" s="26">
        <v>22303</v>
      </c>
      <c r="F9" s="26">
        <v>270916</v>
      </c>
      <c r="G9" s="26">
        <v>0</v>
      </c>
      <c r="H9" s="26">
        <v>3491</v>
      </c>
      <c r="I9" s="26">
        <v>285</v>
      </c>
      <c r="J9" s="26">
        <v>0</v>
      </c>
      <c r="K9" s="26">
        <v>0</v>
      </c>
      <c r="L9" s="19"/>
      <c r="M9" s="19"/>
      <c r="N9" s="18"/>
      <c r="O9" s="18"/>
      <c r="P9" s="18"/>
      <c r="Q9" s="18"/>
      <c r="R9" s="18"/>
      <c r="S9" s="18"/>
      <c r="T9" s="18"/>
    </row>
    <row r="10" spans="1:20" x14ac:dyDescent="0.25">
      <c r="A10" s="10">
        <v>4</v>
      </c>
      <c r="B10" s="23" t="s">
        <v>13</v>
      </c>
      <c r="C10" s="26">
        <v>652111.30000000005</v>
      </c>
      <c r="D10" s="26">
        <v>645460.99</v>
      </c>
      <c r="E10" s="26">
        <v>21373</v>
      </c>
      <c r="F10" s="27">
        <v>624087.99</v>
      </c>
      <c r="G10" s="26">
        <v>500</v>
      </c>
      <c r="H10" s="26">
        <v>4857.97</v>
      </c>
      <c r="I10" s="26">
        <v>1631.12</v>
      </c>
      <c r="J10" s="26">
        <v>42.19</v>
      </c>
      <c r="K10" s="26">
        <v>4977</v>
      </c>
      <c r="L10" s="19"/>
      <c r="M10" s="18"/>
      <c r="N10" s="18"/>
      <c r="O10" s="18"/>
      <c r="P10" s="19"/>
      <c r="Q10" s="18"/>
      <c r="R10" s="18"/>
      <c r="S10" s="18"/>
      <c r="T10" s="18"/>
    </row>
    <row r="11" spans="1:20" ht="15.75" thickBot="1" x14ac:dyDescent="0.3">
      <c r="A11" s="10">
        <v>5</v>
      </c>
      <c r="B11" s="23" t="s">
        <v>14</v>
      </c>
      <c r="C11" s="26">
        <v>758313</v>
      </c>
      <c r="D11" s="27">
        <v>747299</v>
      </c>
      <c r="E11" s="26">
        <v>24312</v>
      </c>
      <c r="F11" s="26">
        <v>722987</v>
      </c>
      <c r="G11" s="26">
        <v>0</v>
      </c>
      <c r="H11" s="26">
        <v>10111</v>
      </c>
      <c r="I11" s="26">
        <v>514</v>
      </c>
      <c r="J11" s="26">
        <v>0</v>
      </c>
      <c r="K11" s="26">
        <v>10500</v>
      </c>
      <c r="L11" s="19"/>
      <c r="M11" s="18"/>
      <c r="N11" s="18"/>
      <c r="O11" s="18"/>
      <c r="P11" s="18"/>
      <c r="Q11" s="18"/>
      <c r="R11" s="18"/>
      <c r="S11" s="18"/>
      <c r="T11" s="18"/>
    </row>
    <row r="12" spans="1:20" ht="15.75" thickBot="1" x14ac:dyDescent="0.3">
      <c r="A12" s="36" t="s">
        <v>15</v>
      </c>
      <c r="B12" s="37"/>
      <c r="C12" s="28">
        <f>SUM(C7:C11)</f>
        <v>3059911.3</v>
      </c>
      <c r="D12" s="28">
        <f>SUM(D7:D11)</f>
        <v>2964055.99</v>
      </c>
      <c r="E12" s="28">
        <f t="shared" ref="E12:K12" si="0">SUM(E7:E11)</f>
        <v>156376</v>
      </c>
      <c r="F12" s="28">
        <f t="shared" si="0"/>
        <v>2807679.99</v>
      </c>
      <c r="G12" s="28">
        <f>SUM(G7:G11)</f>
        <v>500</v>
      </c>
      <c r="H12" s="28">
        <f t="shared" si="0"/>
        <v>40239.97</v>
      </c>
      <c r="I12" s="28">
        <f t="shared" si="0"/>
        <v>6315.12</v>
      </c>
      <c r="J12" s="28">
        <f>SUM(J7:J11)</f>
        <v>67.19</v>
      </c>
      <c r="K12" s="28">
        <f t="shared" si="0"/>
        <v>89473</v>
      </c>
      <c r="L12" s="19"/>
      <c r="M12" s="19"/>
      <c r="N12" s="18"/>
      <c r="O12" s="18"/>
      <c r="P12" s="18"/>
      <c r="Q12" s="18"/>
      <c r="R12" s="18"/>
      <c r="S12" s="18"/>
      <c r="T12" s="18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8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C14" s="18"/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8"/>
      <c r="S14" s="18"/>
      <c r="T14" s="18"/>
    </row>
    <row r="15" spans="1:20" x14ac:dyDescent="0.25">
      <c r="C15" s="18"/>
      <c r="D15" s="18"/>
      <c r="E15" s="18"/>
      <c r="F15" s="18"/>
      <c r="G15" s="18"/>
      <c r="H15" s="18"/>
      <c r="I15" s="19"/>
      <c r="J15" s="18"/>
      <c r="K15" s="19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C16" s="18"/>
      <c r="D16" s="18"/>
      <c r="E16" s="18"/>
      <c r="F16" s="18"/>
      <c r="G16" s="18"/>
      <c r="H16" s="18"/>
      <c r="I16" s="20"/>
      <c r="J16" s="19"/>
      <c r="K16" s="19"/>
      <c r="L16" s="18"/>
      <c r="M16" s="18"/>
      <c r="N16" s="18"/>
      <c r="O16" s="18"/>
      <c r="P16" s="18"/>
      <c r="Q16" s="18"/>
      <c r="R16" s="18"/>
      <c r="S16" s="18"/>
      <c r="T16" s="18"/>
    </row>
    <row r="17" spans="1:18" x14ac:dyDescent="0.25">
      <c r="C17" s="18"/>
      <c r="D17" s="18"/>
      <c r="E17" s="18"/>
      <c r="F17" s="18"/>
      <c r="G17" s="18"/>
      <c r="H17" s="18"/>
      <c r="I17" s="21"/>
      <c r="J17" s="19"/>
      <c r="K17" s="18"/>
      <c r="L17" s="19"/>
      <c r="M17" s="18"/>
      <c r="N17" s="18"/>
      <c r="O17" s="18"/>
      <c r="P17" s="18"/>
      <c r="Q17" s="18"/>
      <c r="R17" s="18"/>
    </row>
    <row r="18" spans="1:18" x14ac:dyDescent="0.25">
      <c r="C18" s="18"/>
      <c r="D18" s="18"/>
      <c r="E18" s="18"/>
      <c r="F18" s="18"/>
      <c r="G18" s="18"/>
      <c r="H18" s="18"/>
      <c r="I18" s="21"/>
      <c r="J18" s="19"/>
      <c r="K18" s="19"/>
      <c r="L18" s="18"/>
      <c r="M18" s="18"/>
      <c r="N18" s="18"/>
      <c r="O18" s="18"/>
      <c r="P18" s="18"/>
      <c r="Q18" s="18"/>
      <c r="R18" s="18"/>
    </row>
    <row r="19" spans="1:18" x14ac:dyDescent="0.2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C20" s="18"/>
      <c r="D20" s="18"/>
      <c r="E20" s="18"/>
      <c r="F20" s="18"/>
      <c r="G20" s="18"/>
      <c r="H20" s="18"/>
      <c r="I20" s="21"/>
      <c r="J20" s="19"/>
      <c r="K20" s="18"/>
      <c r="L20" s="19"/>
      <c r="M20" s="18"/>
      <c r="N20" s="18"/>
      <c r="O20" s="18"/>
      <c r="P20" s="18"/>
      <c r="Q20" s="18"/>
      <c r="R20" s="18"/>
    </row>
    <row r="21" spans="1:18" x14ac:dyDescent="0.25">
      <c r="C21" s="18"/>
      <c r="D21" s="18"/>
      <c r="E21" s="18"/>
      <c r="F21" s="18"/>
      <c r="G21" s="18"/>
      <c r="H21" s="18"/>
      <c r="I21" s="19"/>
      <c r="J21" s="19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2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2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8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8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8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8" x14ac:dyDescent="0.25">
      <c r="A31" s="18"/>
      <c r="B31" s="18"/>
      <c r="C31" s="19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8" x14ac:dyDescent="0.25">
      <c r="A32" s="18"/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9" x14ac:dyDescent="0.25">
      <c r="A33" s="18"/>
      <c r="B33" s="18"/>
      <c r="C33" s="18"/>
      <c r="D33" s="19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</sheetData>
  <mergeCells count="12">
    <mergeCell ref="A2:L2"/>
    <mergeCell ref="I4:I6"/>
    <mergeCell ref="J4:J6"/>
    <mergeCell ref="K4:K6"/>
    <mergeCell ref="D5:D6"/>
    <mergeCell ref="E5:E6"/>
    <mergeCell ref="F5:H5"/>
    <mergeCell ref="A12:B12"/>
    <mergeCell ref="A4:A6"/>
    <mergeCell ref="B4:B6"/>
    <mergeCell ref="C4:C6"/>
    <mergeCell ref="D4:H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33"/>
  <sheetViews>
    <sheetView topLeftCell="A4" zoomScale="130" zoomScaleNormal="130" workbookViewId="0">
      <selection activeCell="A2" sqref="A2:M2"/>
    </sheetView>
  </sheetViews>
  <sheetFormatPr defaultColWidth="8.85546875" defaultRowHeight="15" x14ac:dyDescent="0.25"/>
  <cols>
    <col min="1" max="1" width="3.42578125" style="3" customWidth="1"/>
    <col min="2" max="2" width="10.85546875" style="3" customWidth="1"/>
    <col min="3" max="3" width="10.7109375" style="3" bestFit="1" customWidth="1"/>
    <col min="4" max="4" width="10.5703125" style="3" customWidth="1"/>
    <col min="5" max="5" width="9.7109375" style="3" bestFit="1" customWidth="1"/>
    <col min="6" max="6" width="10.5703125" style="3" bestFit="1" customWidth="1"/>
    <col min="7" max="7" width="8.7109375" style="3" customWidth="1"/>
    <col min="8" max="8" width="9" style="3" customWidth="1"/>
    <col min="9" max="10" width="9" style="3" bestFit="1" customWidth="1"/>
    <col min="11" max="11" width="9.7109375" style="3" customWidth="1"/>
    <col min="12" max="12" width="8.85546875" style="3" customWidth="1"/>
    <col min="13" max="16384" width="8.85546875" style="3"/>
  </cols>
  <sheetData>
    <row r="2" spans="1:14" x14ac:dyDescent="0.2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62"/>
      <c r="M2" s="6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4" x14ac:dyDescent="0.25">
      <c r="A4" s="38" t="s">
        <v>0</v>
      </c>
      <c r="B4" s="41" t="s">
        <v>1</v>
      </c>
      <c r="C4" s="44" t="s">
        <v>25</v>
      </c>
      <c r="D4" s="47" t="s">
        <v>32</v>
      </c>
      <c r="E4" s="48"/>
      <c r="F4" s="49"/>
      <c r="G4" s="49"/>
      <c r="H4" s="50"/>
      <c r="I4" s="52" t="s">
        <v>3</v>
      </c>
      <c r="J4" s="52" t="s">
        <v>4</v>
      </c>
      <c r="K4" s="52" t="s">
        <v>5</v>
      </c>
      <c r="L4" s="1"/>
      <c r="M4" s="1"/>
    </row>
    <row r="5" spans="1:14" x14ac:dyDescent="0.25">
      <c r="A5" s="39"/>
      <c r="B5" s="42"/>
      <c r="C5" s="45"/>
      <c r="D5" s="55" t="s">
        <v>2</v>
      </c>
      <c r="E5" s="55" t="s">
        <v>24</v>
      </c>
      <c r="F5" s="57" t="s">
        <v>6</v>
      </c>
      <c r="G5" s="58"/>
      <c r="H5" s="59"/>
      <c r="I5" s="53"/>
      <c r="J5" s="53"/>
      <c r="K5" s="53"/>
      <c r="L5" s="1"/>
      <c r="M5" s="1"/>
    </row>
    <row r="6" spans="1:14" ht="23.25" x14ac:dyDescent="0.25">
      <c r="A6" s="40"/>
      <c r="B6" s="43"/>
      <c r="C6" s="46"/>
      <c r="D6" s="56"/>
      <c r="E6" s="56"/>
      <c r="F6" s="7" t="s">
        <v>7</v>
      </c>
      <c r="G6" s="8" t="s">
        <v>8</v>
      </c>
      <c r="H6" s="9" t="s">
        <v>9</v>
      </c>
      <c r="I6" s="54"/>
      <c r="J6" s="54"/>
      <c r="K6" s="54"/>
      <c r="L6" s="1"/>
      <c r="M6" s="1"/>
    </row>
    <row r="7" spans="1:14" x14ac:dyDescent="0.25">
      <c r="A7" s="10">
        <v>1</v>
      </c>
      <c r="B7" s="22" t="s">
        <v>16</v>
      </c>
      <c r="C7" s="26">
        <v>743906.36</v>
      </c>
      <c r="D7" s="26">
        <v>728899.7</v>
      </c>
      <c r="E7" s="26">
        <v>27974</v>
      </c>
      <c r="F7" s="26">
        <f>D7-E7</f>
        <v>700925.7</v>
      </c>
      <c r="G7" s="26">
        <v>362.48</v>
      </c>
      <c r="H7" s="26">
        <v>8475.84</v>
      </c>
      <c r="I7" s="26">
        <v>1522.98</v>
      </c>
      <c r="J7" s="26">
        <v>0</v>
      </c>
      <c r="K7" s="26">
        <v>13483.68</v>
      </c>
      <c r="L7" s="4"/>
      <c r="M7" s="4"/>
    </row>
    <row r="8" spans="1:14" x14ac:dyDescent="0.25">
      <c r="A8" s="10">
        <v>2</v>
      </c>
      <c r="B8" s="23" t="s">
        <v>17</v>
      </c>
      <c r="C8" s="29">
        <v>631505</v>
      </c>
      <c r="D8" s="29">
        <v>631395</v>
      </c>
      <c r="E8" s="27">
        <v>35599</v>
      </c>
      <c r="F8" s="26">
        <f t="shared" ref="F8:F16" si="0">D8-E8</f>
        <v>595796</v>
      </c>
      <c r="G8" s="29">
        <v>0</v>
      </c>
      <c r="H8" s="29">
        <v>5310</v>
      </c>
      <c r="I8" s="29">
        <v>110</v>
      </c>
      <c r="J8" s="29">
        <v>0</v>
      </c>
      <c r="K8" s="26">
        <v>0</v>
      </c>
      <c r="L8" s="4"/>
      <c r="M8" s="4"/>
    </row>
    <row r="9" spans="1:14" x14ac:dyDescent="0.25">
      <c r="A9" s="10">
        <v>3</v>
      </c>
      <c r="B9" s="23" t="s">
        <v>18</v>
      </c>
      <c r="C9" s="26">
        <v>465166</v>
      </c>
      <c r="D9" s="26">
        <v>452300</v>
      </c>
      <c r="E9" s="26">
        <v>17580</v>
      </c>
      <c r="F9" s="26">
        <f t="shared" si="0"/>
        <v>434720</v>
      </c>
      <c r="G9" s="26">
        <v>0</v>
      </c>
      <c r="H9" s="26">
        <v>2991</v>
      </c>
      <c r="I9" s="26">
        <v>445</v>
      </c>
      <c r="J9" s="26">
        <v>346</v>
      </c>
      <c r="K9" s="26">
        <v>12075</v>
      </c>
      <c r="L9" s="4"/>
      <c r="M9" s="4"/>
    </row>
    <row r="10" spans="1:14" x14ac:dyDescent="0.25">
      <c r="A10" s="10">
        <v>4</v>
      </c>
      <c r="B10" s="23" t="s">
        <v>19</v>
      </c>
      <c r="C10" s="26">
        <v>466228</v>
      </c>
      <c r="D10" s="26">
        <v>420706</v>
      </c>
      <c r="E10" s="26">
        <v>26744</v>
      </c>
      <c r="F10" s="26">
        <f t="shared" si="0"/>
        <v>393962</v>
      </c>
      <c r="G10" s="26">
        <v>0</v>
      </c>
      <c r="H10" s="26">
        <v>5841</v>
      </c>
      <c r="I10" s="26">
        <v>127</v>
      </c>
      <c r="J10" s="26">
        <v>494</v>
      </c>
      <c r="K10" s="26">
        <v>44901</v>
      </c>
      <c r="L10" s="4"/>
      <c r="M10" s="6"/>
    </row>
    <row r="11" spans="1:14" x14ac:dyDescent="0.25">
      <c r="A11" s="10">
        <v>5</v>
      </c>
      <c r="B11" s="23" t="s">
        <v>20</v>
      </c>
      <c r="C11" s="26">
        <v>776627</v>
      </c>
      <c r="D11" s="27">
        <v>739555</v>
      </c>
      <c r="E11" s="26">
        <v>37955</v>
      </c>
      <c r="F11" s="26">
        <f t="shared" si="0"/>
        <v>701600</v>
      </c>
      <c r="G11" s="26">
        <v>0</v>
      </c>
      <c r="H11" s="26">
        <v>10000</v>
      </c>
      <c r="I11" s="26">
        <v>2700</v>
      </c>
      <c r="J11" s="26">
        <v>2438</v>
      </c>
      <c r="K11" s="26">
        <v>31934</v>
      </c>
      <c r="L11" s="4"/>
      <c r="M11" s="4"/>
    </row>
    <row r="12" spans="1:14" x14ac:dyDescent="0.25">
      <c r="A12" s="11">
        <v>6</v>
      </c>
      <c r="B12" s="24" t="s">
        <v>21</v>
      </c>
      <c r="C12" s="26">
        <v>833159</v>
      </c>
      <c r="D12" s="26">
        <v>824054</v>
      </c>
      <c r="E12" s="26">
        <v>39053</v>
      </c>
      <c r="F12" s="26">
        <f t="shared" si="0"/>
        <v>785001</v>
      </c>
      <c r="G12" s="26">
        <v>4949</v>
      </c>
      <c r="H12" s="26">
        <v>3551</v>
      </c>
      <c r="I12" s="26">
        <v>806</v>
      </c>
      <c r="J12" s="26">
        <v>236</v>
      </c>
      <c r="K12" s="26">
        <v>8063</v>
      </c>
      <c r="L12" s="4"/>
      <c r="M12" s="4"/>
    </row>
    <row r="13" spans="1:14" x14ac:dyDescent="0.25">
      <c r="A13" s="12">
        <v>7</v>
      </c>
      <c r="B13" s="24" t="s">
        <v>23</v>
      </c>
      <c r="C13" s="26">
        <v>1372285</v>
      </c>
      <c r="D13" s="26">
        <v>1367901</v>
      </c>
      <c r="E13" s="26">
        <v>116808</v>
      </c>
      <c r="F13" s="26">
        <f t="shared" si="0"/>
        <v>1251093</v>
      </c>
      <c r="G13" s="26">
        <v>0</v>
      </c>
      <c r="H13" s="26">
        <v>6323</v>
      </c>
      <c r="I13" s="26">
        <v>0</v>
      </c>
      <c r="J13" s="26">
        <v>34</v>
      </c>
      <c r="K13" s="26">
        <v>4350</v>
      </c>
      <c r="L13" s="4"/>
      <c r="M13" s="4"/>
      <c r="N13" s="5"/>
    </row>
    <row r="14" spans="1:14" x14ac:dyDescent="0.25">
      <c r="A14" s="60" t="s">
        <v>15</v>
      </c>
      <c r="B14" s="61"/>
      <c r="C14" s="30">
        <f t="shared" ref="C14:K14" si="1">SUM(C7:C13)</f>
        <v>5288876.3599999994</v>
      </c>
      <c r="D14" s="30">
        <f t="shared" si="1"/>
        <v>5164810.7</v>
      </c>
      <c r="E14" s="30">
        <f t="shared" si="1"/>
        <v>301713</v>
      </c>
      <c r="F14" s="31">
        <f t="shared" si="0"/>
        <v>4863097.7</v>
      </c>
      <c r="G14" s="30">
        <f t="shared" si="1"/>
        <v>5311.48</v>
      </c>
      <c r="H14" s="30">
        <f t="shared" si="1"/>
        <v>42491.839999999997</v>
      </c>
      <c r="I14" s="30">
        <f t="shared" si="1"/>
        <v>5710.98</v>
      </c>
      <c r="J14" s="30">
        <f t="shared" si="1"/>
        <v>3548</v>
      </c>
      <c r="K14" s="30">
        <f t="shared" si="1"/>
        <v>114806.68</v>
      </c>
      <c r="L14" s="1"/>
      <c r="M14" s="1"/>
    </row>
    <row r="15" spans="1:14" ht="15.75" thickBot="1" x14ac:dyDescent="0.3">
      <c r="A15" s="13">
        <v>8</v>
      </c>
      <c r="B15" s="25" t="s">
        <v>22</v>
      </c>
      <c r="C15" s="34">
        <v>2616100</v>
      </c>
      <c r="D15" s="34">
        <v>2568800</v>
      </c>
      <c r="E15" s="29">
        <v>207444</v>
      </c>
      <c r="F15" s="32">
        <f t="shared" si="0"/>
        <v>2361356</v>
      </c>
      <c r="G15" s="35">
        <v>6330</v>
      </c>
      <c r="H15" s="34">
        <v>6411</v>
      </c>
      <c r="I15" s="34">
        <v>2100</v>
      </c>
      <c r="J15" s="34">
        <v>0</v>
      </c>
      <c r="K15" s="34">
        <v>45200</v>
      </c>
      <c r="L15" s="4"/>
      <c r="M15" s="4"/>
    </row>
    <row r="16" spans="1:14" ht="15.75" thickBot="1" x14ac:dyDescent="0.3">
      <c r="A16" s="36" t="s">
        <v>15</v>
      </c>
      <c r="B16" s="37"/>
      <c r="C16" s="28">
        <f t="shared" ref="C16:K16" si="2">SUM(C14:C15)</f>
        <v>7904976.3599999994</v>
      </c>
      <c r="D16" s="28">
        <f t="shared" si="2"/>
        <v>7733610.7000000002</v>
      </c>
      <c r="E16" s="28">
        <f t="shared" si="2"/>
        <v>509157</v>
      </c>
      <c r="F16" s="33">
        <f t="shared" si="0"/>
        <v>7224453.7000000002</v>
      </c>
      <c r="G16" s="28">
        <f t="shared" si="2"/>
        <v>11641.48</v>
      </c>
      <c r="H16" s="28">
        <f t="shared" si="2"/>
        <v>48902.84</v>
      </c>
      <c r="I16" s="28">
        <f t="shared" si="2"/>
        <v>7810.98</v>
      </c>
      <c r="J16" s="28">
        <f t="shared" si="2"/>
        <v>3548</v>
      </c>
      <c r="K16" s="28">
        <f t="shared" si="2"/>
        <v>160006.68</v>
      </c>
      <c r="L16" s="1"/>
      <c r="M16" s="1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1"/>
    </row>
    <row r="20" spans="1:13" x14ac:dyDescent="0.25">
      <c r="J20" s="16"/>
      <c r="M20" s="5"/>
    </row>
    <row r="21" spans="1:13" x14ac:dyDescent="0.25">
      <c r="J21" s="15"/>
      <c r="K21" s="14"/>
      <c r="M21" s="5"/>
    </row>
    <row r="22" spans="1:13" x14ac:dyDescent="0.25">
      <c r="M22" s="5"/>
    </row>
    <row r="33" spans="2:5" x14ac:dyDescent="0.25">
      <c r="B33" s="17" t="s">
        <v>33</v>
      </c>
      <c r="C33" s="17" t="s">
        <v>34</v>
      </c>
      <c r="D33" s="17" t="s">
        <v>31</v>
      </c>
      <c r="E33" s="17"/>
    </row>
  </sheetData>
  <mergeCells count="13">
    <mergeCell ref="F5:H5"/>
    <mergeCell ref="A14:B14"/>
    <mergeCell ref="A16:B16"/>
    <mergeCell ref="A2:M2"/>
    <mergeCell ref="A4:A6"/>
    <mergeCell ref="B4:B6"/>
    <mergeCell ref="C4:C6"/>
    <mergeCell ref="D4:H4"/>
    <mergeCell ref="I4:I6"/>
    <mergeCell ref="J4:J6"/>
    <mergeCell ref="K4:K6"/>
    <mergeCell ref="D5:D6"/>
    <mergeCell ref="E5:E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34" workbookViewId="0">
      <selection activeCell="P51" sqref="P51"/>
    </sheetView>
  </sheetViews>
  <sheetFormatPr defaultRowHeight="15" x14ac:dyDescent="0.25"/>
  <sheetData>
    <row r="2" spans="1:2" x14ac:dyDescent="0.25">
      <c r="A2" t="s">
        <v>26</v>
      </c>
      <c r="B2">
        <v>3.3</v>
      </c>
    </row>
    <row r="3" spans="1:2" x14ac:dyDescent="0.25">
      <c r="A3" t="s">
        <v>27</v>
      </c>
      <c r="B3">
        <v>2.2000000000000002</v>
      </c>
    </row>
    <row r="4" spans="1:2" x14ac:dyDescent="0.25">
      <c r="A4" t="s">
        <v>28</v>
      </c>
      <c r="B4">
        <v>0.5</v>
      </c>
    </row>
    <row r="5" spans="1:2" x14ac:dyDescent="0.25">
      <c r="A5" t="s">
        <v>30</v>
      </c>
      <c r="B5">
        <v>5.3</v>
      </c>
    </row>
    <row r="6" spans="1:2" x14ac:dyDescent="0.25">
      <c r="A6" t="s">
        <v>29</v>
      </c>
      <c r="B6">
        <v>88.7</v>
      </c>
    </row>
    <row r="9" spans="1:2" x14ac:dyDescent="0.25">
      <c r="A9" t="s">
        <v>26</v>
      </c>
      <c r="B9">
        <v>1.3</v>
      </c>
    </row>
    <row r="10" spans="1:2" x14ac:dyDescent="0.25">
      <c r="A10" t="s">
        <v>27</v>
      </c>
      <c r="B10">
        <v>1.8</v>
      </c>
    </row>
    <row r="11" spans="1:2" x14ac:dyDescent="0.25">
      <c r="A11" t="s">
        <v>31</v>
      </c>
      <c r="B11">
        <v>0.2</v>
      </c>
    </row>
    <row r="12" spans="1:2" x14ac:dyDescent="0.25">
      <c r="A12" t="s">
        <v>30</v>
      </c>
      <c r="B12">
        <v>6.8</v>
      </c>
    </row>
    <row r="13" spans="1:2" x14ac:dyDescent="0.25">
      <c r="A13" t="s">
        <v>29</v>
      </c>
      <c r="B13">
        <v>89.8</v>
      </c>
    </row>
    <row r="20" spans="3:4" x14ac:dyDescent="0.25">
      <c r="C20">
        <f>B9+B10+B11+B12+B13</f>
        <v>99.899999999999991</v>
      </c>
    </row>
    <row r="21" spans="3:4" x14ac:dyDescent="0.25">
      <c r="D21">
        <f>B9+B10+C11+B11+B12+B13</f>
        <v>99.899999999999991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2022-07-18T10:31:35Z</cp:lastPrinted>
  <dcterms:created xsi:type="dcterms:W3CDTF">2014-01-10T08:11:30Z</dcterms:created>
  <dcterms:modified xsi:type="dcterms:W3CDTF">2022-07-20T05:42:51Z</dcterms:modified>
</cp:coreProperties>
</file>