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495" windowWidth="18195" windowHeight="1134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D22" i="4" l="1"/>
  <c r="E22" i="4"/>
  <c r="F22" i="4"/>
  <c r="G22" i="4"/>
  <c r="H22" i="4"/>
  <c r="I22" i="4"/>
  <c r="J22" i="4"/>
  <c r="C22" i="4"/>
  <c r="D12" i="4"/>
  <c r="E12" i="4"/>
  <c r="F12" i="4"/>
  <c r="G12" i="4"/>
  <c r="H12" i="4"/>
  <c r="I12" i="4"/>
  <c r="J12" i="4"/>
  <c r="C12" i="4"/>
  <c r="D18" i="4"/>
  <c r="E18" i="4"/>
  <c r="F18" i="4"/>
  <c r="G18" i="4"/>
  <c r="H18" i="4"/>
  <c r="I18" i="4"/>
  <c r="J18" i="4"/>
  <c r="C18" i="4"/>
  <c r="M11" i="1" l="1"/>
  <c r="L11" i="1"/>
  <c r="K11" i="1"/>
  <c r="L13" i="2" l="1"/>
  <c r="L9" i="2"/>
  <c r="L12" i="2"/>
  <c r="L15" i="2"/>
  <c r="M7" i="2" l="1"/>
  <c r="K7" i="2"/>
  <c r="M8" i="2" l="1"/>
  <c r="D14" i="2" l="1"/>
  <c r="F14" i="2"/>
  <c r="C14" i="2"/>
  <c r="E12" i="1" l="1"/>
  <c r="D12" i="1"/>
  <c r="L12" i="1" l="1"/>
  <c r="F12" i="1"/>
  <c r="M12" i="1" l="1"/>
  <c r="C12" i="1"/>
  <c r="K12" i="1" l="1"/>
  <c r="D16" i="2"/>
  <c r="E14" i="2"/>
  <c r="F16" i="2"/>
  <c r="E16" i="2" l="1"/>
  <c r="C16" i="2"/>
</calcChain>
</file>

<file path=xl/sharedStrings.xml><?xml version="1.0" encoding="utf-8"?>
<sst xmlns="http://schemas.openxmlformats.org/spreadsheetml/2006/main" count="125" uniqueCount="47">
  <si>
    <t>Eil.</t>
  </si>
  <si>
    <t>Savivaldybių viešosios bibliotekos</t>
  </si>
  <si>
    <t>Gyventojų sutelkimo procentas</t>
  </si>
  <si>
    <t>Vidut.gyvent.sk.1-ai bibliotekai</t>
  </si>
  <si>
    <t>Vartotojų sk. 1 gyventojui</t>
  </si>
  <si>
    <t>Bibliotekininkų sk. 1000 vartotojų</t>
  </si>
  <si>
    <t>Nr.</t>
  </si>
  <si>
    <t>SVB</t>
  </si>
  <si>
    <t>VB</t>
  </si>
  <si>
    <t>Miesto f.</t>
  </si>
  <si>
    <t>Kaimo f.</t>
  </si>
  <si>
    <t>SVB tinklo bibliotekoms</t>
  </si>
  <si>
    <t>Mieste</t>
  </si>
  <si>
    <t>Kaime</t>
  </si>
  <si>
    <t>Iš viso SVB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</si>
  <si>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</si>
  <si>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</si>
  <si>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</si>
  <si>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</si>
  <si>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</si>
  <si>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</si>
  <si>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</si>
  <si>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</si>
  <si>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</si>
  <si>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</si>
  <si>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</si>
  <si>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</si>
  <si>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</si>
  <si>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</si>
  <si>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</si>
  <si>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</si>
  <si>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</si>
  <si>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 xml:space="preserve">Gyventojų skaičius bibliotekų aptarnaujamose teritorijose* </t>
  </si>
  <si>
    <t>Vidutinis gyvent.sk.1-ai bibliotekai</t>
  </si>
  <si>
    <r>
      <t>**</t>
    </r>
    <r>
      <rPr>
        <b/>
        <sz val="10"/>
        <color theme="5" tint="-0.499984740745262"/>
        <rFont val="Arial"/>
        <family val="2"/>
        <charset val="186"/>
      </rPr>
      <t xml:space="preserve">Alytaus r. </t>
    </r>
    <r>
      <rPr>
        <sz val="10"/>
        <color theme="5" tint="-0.499984740745262"/>
        <rFont val="Arial"/>
        <family val="2"/>
        <charset val="186"/>
      </rPr>
      <t>VB nenurodytas aptarnaujamos teritorijos gyventojų skaičius.</t>
    </r>
  </si>
  <si>
    <t>Vartotojų sk.</t>
  </si>
  <si>
    <t>MF</t>
  </si>
  <si>
    <t>KF</t>
  </si>
  <si>
    <t>Bibliotekos</t>
  </si>
  <si>
    <t>Bibliotekininkai</t>
  </si>
  <si>
    <t>Be VB, nes neaiškus aptarnaujamų guventojų skaičius</t>
  </si>
  <si>
    <t>SU Vilniaus m.</t>
  </si>
  <si>
    <t>BE Vilniaus m.</t>
  </si>
  <si>
    <t>0**</t>
  </si>
  <si>
    <t>3.1. ALYTAUS APSKRITIES VIEŠŲJŲ BIBLIOTEKŲ VARTOTOJŲ TELKIMAS 2019 M.</t>
  </si>
  <si>
    <t>3.1. VILNIAUS APSKRITIES VIEŠŲJŲ BIBLIOTEKŲ VARTOTOJŲ TELKIMAS 2019 M.</t>
  </si>
  <si>
    <r>
      <t>*</t>
    </r>
    <r>
      <rPr>
        <b/>
        <sz val="10"/>
        <color theme="5" tint="-0.499984740745262"/>
        <rFont val="Arial"/>
        <family val="2"/>
        <charset val="186"/>
      </rPr>
      <t>Gyventojų</t>
    </r>
    <r>
      <rPr>
        <sz val="10"/>
        <color theme="5" tint="-0.499984740745262"/>
        <rFont val="Arial"/>
        <family val="2"/>
        <charset val="186"/>
      </rPr>
      <t xml:space="preserve"> skaičius pagal amžiaus grupes apskrityse ir savivaldybėse 2020 m. pradžioje [interaktyvus] / Lietuvos statistikos deparatamentas. [žiūrėta 2020 m. sausio mėn.]. Prieiga per internetą:https://osp.stat.gov.lt/gyventojai1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</si>
</sst>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1E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2" fillId="2" borderId="0" xfId="0" applyFont="1" applyFill="1"/>
    <xf numFmtId="0" fontId="7" fillId="2" borderId="0" xfId="0" applyFont="1" applyFill="1"/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/>
    </xf>
    <xf numFmtId="165" fontId="8" fillId="3" borderId="11" xfId="0" applyNumberFormat="1" applyFont="1" applyFill="1" applyBorder="1" applyAlignment="1">
      <alignment horizontal="center"/>
    </xf>
    <xf numFmtId="0" fontId="1" fillId="2" borderId="0" xfId="0" applyFont="1" applyFill="1"/>
    <xf numFmtId="0" fontId="10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2" xfId="0" applyFont="1" applyFill="1" applyBorder="1"/>
    <xf numFmtId="0" fontId="10" fillId="3" borderId="5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vertical="top" wrapText="1"/>
    </xf>
    <xf numFmtId="0" fontId="14" fillId="2" borderId="0" xfId="0" applyFont="1" applyFill="1"/>
    <xf numFmtId="0" fontId="11" fillId="4" borderId="14" xfId="0" applyFont="1" applyFill="1" applyBorder="1" applyAlignment="1">
      <alignment horizontal="right"/>
    </xf>
    <xf numFmtId="0" fontId="10" fillId="2" borderId="0" xfId="0" applyFont="1" applyFill="1" applyAlignment="1">
      <alignment vertical="center"/>
    </xf>
    <xf numFmtId="0" fontId="16" fillId="2" borderId="0" xfId="0" applyFont="1" applyFill="1"/>
    <xf numFmtId="0" fontId="10" fillId="3" borderId="11" xfId="0" applyFont="1" applyFill="1" applyBorder="1" applyAlignment="1">
      <alignment vertical="top" wrapText="1"/>
    </xf>
    <xf numFmtId="0" fontId="10" fillId="3" borderId="20" xfId="0" applyFont="1" applyFill="1" applyBorder="1" applyAlignment="1">
      <alignment vertical="top" wrapText="1"/>
    </xf>
    <xf numFmtId="0" fontId="13" fillId="3" borderId="5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18" fillId="0" borderId="0" xfId="0" applyFont="1"/>
    <xf numFmtId="0" fontId="19" fillId="2" borderId="0" xfId="0" applyFont="1" applyFill="1"/>
    <xf numFmtId="0" fontId="10" fillId="6" borderId="2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horizontal="center"/>
    </xf>
    <xf numFmtId="165" fontId="10" fillId="2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65" fontId="11" fillId="4" borderId="16" xfId="0" applyNumberFormat="1" applyFont="1" applyFill="1" applyBorder="1" applyAlignment="1">
      <alignment horizontal="center"/>
    </xf>
    <xf numFmtId="165" fontId="11" fillId="4" borderId="17" xfId="0" applyNumberFormat="1" applyFont="1" applyFill="1" applyBorder="1" applyAlignment="1">
      <alignment horizontal="center"/>
    </xf>
    <xf numFmtId="165" fontId="11" fillId="4" borderId="18" xfId="0" applyNumberFormat="1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 vertical="top" wrapText="1"/>
    </xf>
    <xf numFmtId="2" fontId="11" fillId="4" borderId="18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/>
    </xf>
    <xf numFmtId="2" fontId="11" fillId="4" borderId="18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165" fontId="11" fillId="4" borderId="11" xfId="0" applyNumberFormat="1" applyFont="1" applyFill="1" applyBorder="1" applyAlignment="1">
      <alignment horizontal="center"/>
    </xf>
    <xf numFmtId="165" fontId="11" fillId="4" borderId="5" xfId="0" applyNumberFormat="1" applyFont="1" applyFill="1" applyBorder="1" applyAlignment="1">
      <alignment horizontal="center"/>
    </xf>
    <xf numFmtId="165" fontId="11" fillId="4" borderId="22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1" fontId="11" fillId="4" borderId="13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2" fontId="11" fillId="4" borderId="11" xfId="0" applyNumberFormat="1" applyFont="1" applyFill="1" applyBorder="1" applyAlignment="1">
      <alignment horizontal="center"/>
    </xf>
    <xf numFmtId="2" fontId="11" fillId="4" borderId="19" xfId="0" applyNumberFormat="1" applyFont="1" applyFill="1" applyBorder="1" applyAlignment="1">
      <alignment horizontal="center" vertical="top" wrapText="1"/>
    </xf>
    <xf numFmtId="2" fontId="11" fillId="4" borderId="14" xfId="0" applyNumberFormat="1" applyFont="1" applyFill="1" applyBorder="1" applyAlignment="1">
      <alignment horizontal="center" vertical="top" wrapText="1"/>
    </xf>
    <xf numFmtId="0" fontId="10" fillId="3" borderId="0" xfId="0" quotePrefix="1" applyNumberFormat="1" applyFont="1" applyFill="1" applyAlignment="1">
      <alignment horizontal="center"/>
    </xf>
    <xf numFmtId="165" fontId="10" fillId="3" borderId="11" xfId="4" applyNumberFormat="1" applyFont="1" applyFill="1" applyBorder="1" applyAlignment="1">
      <alignment horizontal="center"/>
    </xf>
    <xf numFmtId="165" fontId="10" fillId="3" borderId="11" xfId="0" applyNumberFormat="1" applyFont="1" applyFill="1" applyBorder="1" applyAlignment="1">
      <alignment horizontal="center"/>
    </xf>
    <xf numFmtId="165" fontId="10" fillId="3" borderId="5" xfId="0" applyNumberFormat="1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1" fontId="10" fillId="3" borderId="11" xfId="0" applyNumberFormat="1" applyFont="1" applyFill="1" applyBorder="1" applyAlignment="1">
      <alignment horizontal="center"/>
    </xf>
    <xf numFmtId="2" fontId="10" fillId="3" borderId="19" xfId="0" applyNumberFormat="1" applyFont="1" applyFill="1" applyBorder="1" applyAlignment="1">
      <alignment horizontal="center" wrapText="1"/>
    </xf>
    <xf numFmtId="2" fontId="10" fillId="3" borderId="11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65" fontId="10" fillId="3" borderId="7" xfId="0" applyNumberFormat="1" applyFont="1" applyFill="1" applyBorder="1" applyAlignment="1">
      <alignment horizontal="center"/>
    </xf>
    <xf numFmtId="165" fontId="10" fillId="3" borderId="20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2" fontId="10" fillId="3" borderId="21" xfId="0" applyNumberFormat="1" applyFont="1" applyFill="1" applyBorder="1" applyAlignment="1">
      <alignment horizontal="center" vertical="top" wrapText="1"/>
    </xf>
    <xf numFmtId="2" fontId="10" fillId="3" borderId="7" xfId="0" applyNumberFormat="1" applyFont="1" applyFill="1" applyBorder="1" applyAlignment="1">
      <alignment horizontal="center"/>
    </xf>
    <xf numFmtId="0" fontId="0" fillId="2" borderId="0" xfId="0" applyFont="1" applyFill="1"/>
    <xf numFmtId="166" fontId="0" fillId="2" borderId="0" xfId="3" applyNumberFormat="1" applyFont="1" applyFill="1"/>
    <xf numFmtId="1" fontId="0" fillId="2" borderId="0" xfId="0" applyNumberFormat="1" applyFont="1" applyFill="1"/>
    <xf numFmtId="166" fontId="0" fillId="2" borderId="0" xfId="0" applyNumberFormat="1" applyFont="1" applyFill="1"/>
    <xf numFmtId="4" fontId="19" fillId="2" borderId="0" xfId="0" applyNumberFormat="1" applyFont="1" applyFill="1"/>
    <xf numFmtId="0" fontId="20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21" fillId="2" borderId="0" xfId="0" applyFont="1" applyFill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right" vertical="top" wrapText="1"/>
    </xf>
    <xf numFmtId="0" fontId="17" fillId="4" borderId="19" xfId="0" applyFont="1" applyFill="1" applyBorder="1" applyAlignment="1"/>
    <xf numFmtId="0" fontId="11" fillId="4" borderId="13" xfId="0" applyFont="1" applyFill="1" applyBorder="1" applyAlignment="1">
      <alignment horizontal="right"/>
    </xf>
    <xf numFmtId="0" fontId="14" fillId="4" borderId="14" xfId="0" applyFont="1" applyFill="1" applyBorder="1" applyAlignment="1"/>
    <xf numFmtId="0" fontId="10" fillId="3" borderId="1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5">
    <cellStyle name="Comma" xfId="3" builtinId="3"/>
    <cellStyle name="Įprastas 2" xfId="1"/>
    <cellStyle name="Normal" xfId="0" builtinId="0"/>
    <cellStyle name="Normal 2" xfId="2"/>
    <cellStyle name="Percent" xfId="4" builtinId="5"/>
  </cellStyles>
  <dxfs count="4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EF1E6"/>
      <color rgb="FFFDE9D9"/>
      <color rgb="FFF2E6DB"/>
      <color rgb="FFFDFDFD"/>
      <color rgb="FFF2E9EB"/>
      <color rgb="FFF2F2F2"/>
      <color rgb="FFFF9C80"/>
      <color rgb="FFFCD5B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Bibliotekininkų skaičius 1000 Alytaus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077999267999728"/>
          <c:y val="0.26285210518448526"/>
          <c:w val="0.76023594934368643"/>
          <c:h val="0.6950390509873268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(Alytaus!$B$9,Alytaus!$B$7,Alytaus!$B$8,Alytaus!$B$11,Alytaus!$B$10)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(Alytaus!$O$9,Alytaus!$O$7,Alytaus!$O$8,Alytaus!$O$11,Alytaus!$O$10)</c:f>
              <c:numCache>
                <c:formatCode>0.00</c:formatCode>
                <c:ptCount val="5"/>
                <c:pt idx="0">
                  <c:v>2.76</c:v>
                </c:pt>
                <c:pt idx="1">
                  <c:v>3.18</c:v>
                </c:pt>
                <c:pt idx="2">
                  <c:v>4.1399999999999997</c:v>
                </c:pt>
                <c:pt idx="3">
                  <c:v>6.13</c:v>
                </c:pt>
                <c:pt idx="4">
                  <c:v>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7-498D-9F64-75F1DA671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6102784"/>
        <c:axId val="86105472"/>
        <c:axId val="0"/>
      </c:bar3DChart>
      <c:catAx>
        <c:axId val="86102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6105472"/>
        <c:crosses val="autoZero"/>
        <c:auto val="1"/>
        <c:lblAlgn val="ctr"/>
        <c:lblOffset val="100"/>
        <c:noMultiLvlLbl val="0"/>
      </c:catAx>
      <c:valAx>
        <c:axId val="861054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8610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Alytaus apskrities bibliotekose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34-413E-B89A-0B01E65291C9}"/>
                </c:ext>
              </c:extLst>
            </c:dLbl>
            <c:dLbl>
              <c:idx val="4"/>
              <c:layout>
                <c:manualLayout>
                  <c:x val="-1.3888888888888888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34-413E-B89A-0B01E65291C9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(Alytaus!$G$7,Alytaus!$G$8,Alytaus!$G$9,Alytaus!$G$10,Alytaus!$G$11)</c:f>
              <c:numCache>
                <c:formatCode>0.0</c:formatCode>
                <c:ptCount val="5"/>
                <c:pt idx="0">
                  <c:v>16.239999999999998</c:v>
                </c:pt>
                <c:pt idx="1">
                  <c:v>46.13</c:v>
                </c:pt>
                <c:pt idx="2">
                  <c:v>35.54</c:v>
                </c:pt>
                <c:pt idx="3">
                  <c:v>33.43</c:v>
                </c:pt>
                <c:pt idx="4">
                  <c:v>35.29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34-413E-B89A-0B01E652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49248"/>
        <c:axId val="48150784"/>
      </c:areaChart>
      <c:catAx>
        <c:axId val="481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48150784"/>
        <c:crosses val="autoZero"/>
        <c:auto val="1"/>
        <c:lblAlgn val="ctr"/>
        <c:lblOffset val="100"/>
        <c:noMultiLvlLbl val="0"/>
      </c:catAx>
      <c:valAx>
        <c:axId val="481507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814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(Vilniaus!$G$7,Vilniaus!$G$8,Vilniaus!$G$9,Vilniaus!$G$10,Vilniaus!$G$11,Vilniaus!$G$12,Vilniaus!$G$13,Vilniaus!$G$15)</c:f>
              <c:numCache>
                <c:formatCode>0.0</c:formatCode>
                <c:ptCount val="8"/>
                <c:pt idx="0">
                  <c:v>35.28</c:v>
                </c:pt>
                <c:pt idx="1">
                  <c:v>22.7</c:v>
                </c:pt>
                <c:pt idx="2">
                  <c:v>20.55</c:v>
                </c:pt>
                <c:pt idx="3">
                  <c:v>26.88</c:v>
                </c:pt>
                <c:pt idx="4">
                  <c:v>27.59</c:v>
                </c:pt>
                <c:pt idx="5">
                  <c:v>23.64</c:v>
                </c:pt>
                <c:pt idx="6">
                  <c:v>8.93</c:v>
                </c:pt>
                <c:pt idx="7">
                  <c:v>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9-4B0A-B650-DE290412A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50304"/>
        <c:axId val="86051840"/>
      </c:areaChart>
      <c:catAx>
        <c:axId val="8605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6051840"/>
        <c:crosses val="autoZero"/>
        <c:auto val="1"/>
        <c:lblAlgn val="ctr"/>
        <c:lblOffset val="100"/>
        <c:noMultiLvlLbl val="0"/>
      </c:catAx>
      <c:valAx>
        <c:axId val="860518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8605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Vilniaus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(Vilniaus!$B$15,Vilniaus!$B$8,Vilniaus!$B$11,Vilniaus!$B$7,Vilniaus!$B$10,Vilniaus!$B$12,Vilniaus!$B$13,Vilniaus!$B$9)</c:f>
              <c:strCache>
                <c:ptCount val="8"/>
                <c:pt idx="0">
                  <c:v>Vilniaus m.</c:v>
                </c:pt>
                <c:pt idx="1">
                  <c:v>Šalčininkai</c:v>
                </c:pt>
                <c:pt idx="2">
                  <c:v>Trakai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Vilniaus r.</c:v>
                </c:pt>
                <c:pt idx="7">
                  <c:v>Širvintos</c:v>
                </c:pt>
              </c:strCache>
            </c:strRef>
          </c:cat>
          <c:val>
            <c:numRef>
              <c:f>(Vilniaus!$O$15,Vilniaus!$O$8,Vilniaus!$O$11,Vilniaus!$O$7,Vilniaus!$O$10,Vilniaus!$O$12,Vilniaus!$O$13,Vilniaus!$O$9)</c:f>
              <c:numCache>
                <c:formatCode>0.00</c:formatCode>
                <c:ptCount val="8"/>
                <c:pt idx="0">
                  <c:v>1.84</c:v>
                </c:pt>
                <c:pt idx="1">
                  <c:v>6.25</c:v>
                </c:pt>
                <c:pt idx="2">
                  <c:v>4.01</c:v>
                </c:pt>
                <c:pt idx="3">
                  <c:v>3.47</c:v>
                </c:pt>
                <c:pt idx="4">
                  <c:v>5.57</c:v>
                </c:pt>
                <c:pt idx="5">
                  <c:v>6.48</c:v>
                </c:pt>
                <c:pt idx="6">
                  <c:v>6.6</c:v>
                </c:pt>
                <c:pt idx="7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E-4FB9-B198-2D82DB80E7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107648"/>
        <c:axId val="88114688"/>
        <c:axId val="0"/>
      </c:bar3DChart>
      <c:catAx>
        <c:axId val="8810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114688"/>
        <c:crosses val="autoZero"/>
        <c:auto val="1"/>
        <c:lblAlgn val="ctr"/>
        <c:lblOffset val="100"/>
        <c:noMultiLvlLbl val="0"/>
      </c:catAx>
      <c:valAx>
        <c:axId val="8811468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8810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Gyventojų sutelkimas</a:t>
            </a:r>
            <a:r>
              <a:rPr lang="lt-LT" b="1" baseline="0">
                <a:solidFill>
                  <a:sysClr val="windowText" lastClr="000000"/>
                </a:solidFill>
              </a:rPr>
              <a:t>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948124999999999"/>
          <c:y val="2.2411632872747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5B-43A8-BF92-346EC2163E1B}"/>
                </c:ext>
              </c:extLst>
            </c:dLbl>
            <c:spPr>
              <a:solidFill>
                <a:srgbClr val="F2E6DB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Lapas1!$A$17:$A$24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32.799999999999997</c:v>
                </c:pt>
                <c:pt idx="1">
                  <c:v>28.8</c:v>
                </c:pt>
                <c:pt idx="2">
                  <c:v>29.1</c:v>
                </c:pt>
                <c:pt idx="3">
                  <c:v>34.9</c:v>
                </c:pt>
                <c:pt idx="4">
                  <c:v>27.5</c:v>
                </c:pt>
                <c:pt idx="5">
                  <c:v>22.8</c:v>
                </c:pt>
                <c:pt idx="6">
                  <c:v>10.1</c:v>
                </c:pt>
                <c:pt idx="7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B-43A8-BF92-346EC2163E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331776"/>
        <c:axId val="88338816"/>
      </c:areaChart>
      <c:catAx>
        <c:axId val="883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338816"/>
        <c:crosses val="autoZero"/>
        <c:auto val="1"/>
        <c:lblAlgn val="ctr"/>
        <c:lblOffset val="100"/>
        <c:tickLblSkip val="1"/>
        <c:noMultiLvlLbl val="0"/>
      </c:catAx>
      <c:valAx>
        <c:axId val="88338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8331776"/>
        <c:crosses val="autoZero"/>
        <c:crossBetween val="midCat"/>
      </c:valAx>
      <c:spPr>
        <a:solidFill>
          <a:srgbClr val="F2E6DB"/>
        </a:solidFill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Bibliotekinink</a:t>
            </a:r>
            <a:r>
              <a:rPr lang="lt-LT" b="1">
                <a:solidFill>
                  <a:sysClr val="windowText" lastClr="000000"/>
                </a:solidFill>
              </a:rPr>
              <a:t>ų skaičius 1000 Vilniaus apskrities bibliotekų vartotojų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F6-49CF-B399-4146F6C81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7.24</c:v>
                </c:pt>
                <c:pt idx="1">
                  <c:v>5.86</c:v>
                </c:pt>
                <c:pt idx="2">
                  <c:v>5.71</c:v>
                </c:pt>
                <c:pt idx="3">
                  <c:v>4.84</c:v>
                </c:pt>
                <c:pt idx="4">
                  <c:v>4.4800000000000004</c:v>
                </c:pt>
                <c:pt idx="5">
                  <c:v>3.77</c:v>
                </c:pt>
                <c:pt idx="6">
                  <c:v>3.58</c:v>
                </c:pt>
                <c:pt idx="7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6-49CF-B399-4146F6C817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8248704"/>
        <c:axId val="88251392"/>
        <c:axId val="0"/>
      </c:bar3DChart>
      <c:catAx>
        <c:axId val="8824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8251392"/>
        <c:crosses val="autoZero"/>
        <c:auto val="1"/>
        <c:lblAlgn val="ctr"/>
        <c:lblOffset val="100"/>
        <c:noMultiLvlLbl val="0"/>
      </c:catAx>
      <c:valAx>
        <c:axId val="88251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24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87924</xdr:colOff>
      <xdr:row>14</xdr:row>
      <xdr:rowOff>14654</xdr:rowOff>
    </xdr:from>
    <xdr:to>
      <xdr:col>14</xdr:col>
      <xdr:colOff>549520</xdr:colOff>
      <xdr:row>28</xdr:row>
      <xdr:rowOff>87923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14655</xdr:colOff>
      <xdr:row>14</xdr:row>
      <xdr:rowOff>0</xdr:rowOff>
    </xdr:from>
    <xdr:to>
      <xdr:col>7</xdr:col>
      <xdr:colOff>95251</xdr:colOff>
      <xdr:row>28</xdr:row>
      <xdr:rowOff>75242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9161</xdr:colOff>
      <xdr:row>17</xdr:row>
      <xdr:rowOff>29308</xdr:rowOff>
    </xdr:from>
    <xdr:to>
      <xdr:col>7</xdr:col>
      <xdr:colOff>219809</xdr:colOff>
      <xdr:row>32</xdr:row>
      <xdr:rowOff>67608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212481</xdr:colOff>
      <xdr:row>17</xdr:row>
      <xdr:rowOff>29308</xdr:rowOff>
    </xdr:from>
    <xdr:to>
      <xdr:col>14</xdr:col>
      <xdr:colOff>542194</xdr:colOff>
      <xdr:row>32</xdr:row>
      <xdr:rowOff>65942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14287</xdr:rowOff>
    </xdr:from>
    <xdr:to>
      <xdr:col>10</xdr:col>
      <xdr:colOff>462375</xdr:colOff>
      <xdr:row>15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16</xdr:row>
      <xdr:rowOff>233362</xdr:rowOff>
    </xdr:from>
    <xdr:to>
      <xdr:col>11</xdr:col>
      <xdr:colOff>5175</xdr:colOff>
      <xdr:row>27</xdr:row>
      <xdr:rowOff>171112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39"/>
  <sheetViews>
    <sheetView tabSelected="1" zoomScale="130" zoomScaleNormal="130" workbookViewId="0">
      <selection activeCell="A2" sqref="A2:O2"/>
    </sheetView>
  </sheetViews>
  <sheetFormatPr defaultColWidth="8.85546875" defaultRowHeight="15" x14ac:dyDescent="0.25"/>
  <cols>
    <col min="1" max="1" width="4" style="1" customWidth="1"/>
    <col min="2" max="2" width="11" style="1" customWidth="1"/>
    <col min="3" max="3" width="9.42578125" style="1" customWidth="1"/>
    <col min="4" max="4" width="7.42578125" style="1" customWidth="1"/>
    <col min="5" max="5" width="7.85546875" style="1" customWidth="1"/>
    <col min="6" max="6" width="7.5703125" style="1" customWidth="1"/>
    <col min="7" max="7" width="7.140625" style="1" customWidth="1"/>
    <col min="8" max="9" width="6.7109375" style="1" customWidth="1"/>
    <col min="10" max="10" width="7.28515625" style="1" customWidth="1"/>
    <col min="11" max="11" width="9.85546875" style="1" customWidth="1"/>
    <col min="12" max="12" width="8.28515625" style="1" customWidth="1"/>
    <col min="13" max="13" width="8" style="1" customWidth="1"/>
    <col min="14" max="14" width="8.7109375" style="1" customWidth="1"/>
    <col min="15" max="16384" width="8.85546875" style="1"/>
  </cols>
  <sheetData>
    <row r="2" spans="1:22" x14ac:dyDescent="0.25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x14ac:dyDescent="0.25">
      <c r="A4" s="10" t="s">
        <v>0</v>
      </c>
      <c r="B4" s="81" t="s">
        <v>1</v>
      </c>
      <c r="C4" s="84" t="s">
        <v>32</v>
      </c>
      <c r="D4" s="85"/>
      <c r="E4" s="85"/>
      <c r="F4" s="86"/>
      <c r="G4" s="90" t="s">
        <v>2</v>
      </c>
      <c r="H4" s="91"/>
      <c r="I4" s="91"/>
      <c r="J4" s="91"/>
      <c r="K4" s="92" t="s">
        <v>33</v>
      </c>
      <c r="L4" s="93"/>
      <c r="M4" s="93"/>
      <c r="N4" s="94" t="s">
        <v>4</v>
      </c>
      <c r="O4" s="94" t="s">
        <v>5</v>
      </c>
    </row>
    <row r="5" spans="1:22" x14ac:dyDescent="0.25">
      <c r="A5" s="11" t="s">
        <v>6</v>
      </c>
      <c r="B5" s="82"/>
      <c r="C5" s="87"/>
      <c r="D5" s="88"/>
      <c r="E5" s="88"/>
      <c r="F5" s="89"/>
      <c r="G5" s="97" t="s">
        <v>7</v>
      </c>
      <c r="H5" s="97" t="s">
        <v>8</v>
      </c>
      <c r="I5" s="97" t="s">
        <v>9</v>
      </c>
      <c r="J5" s="97" t="s">
        <v>10</v>
      </c>
      <c r="K5" s="99" t="s">
        <v>11</v>
      </c>
      <c r="L5" s="97" t="s">
        <v>12</v>
      </c>
      <c r="M5" s="101" t="s">
        <v>13</v>
      </c>
      <c r="N5" s="95"/>
      <c r="O5" s="95"/>
      <c r="P5" s="70"/>
      <c r="Q5" s="70"/>
      <c r="R5" s="70"/>
      <c r="S5" s="70"/>
      <c r="T5" s="70"/>
      <c r="U5" s="70"/>
    </row>
    <row r="6" spans="1:22" x14ac:dyDescent="0.25">
      <c r="A6" s="12"/>
      <c r="B6" s="83"/>
      <c r="C6" s="21" t="s">
        <v>14</v>
      </c>
      <c r="D6" s="22" t="s">
        <v>8</v>
      </c>
      <c r="E6" s="22" t="s">
        <v>15</v>
      </c>
      <c r="F6" s="22" t="s">
        <v>16</v>
      </c>
      <c r="G6" s="98"/>
      <c r="H6" s="98"/>
      <c r="I6" s="98"/>
      <c r="J6" s="98"/>
      <c r="K6" s="100"/>
      <c r="L6" s="98"/>
      <c r="M6" s="101"/>
      <c r="N6" s="96"/>
      <c r="O6" s="96"/>
      <c r="P6" s="70"/>
      <c r="Q6" s="70"/>
      <c r="R6" s="70"/>
      <c r="S6" s="70"/>
      <c r="T6" s="70"/>
      <c r="U6" s="70"/>
    </row>
    <row r="7" spans="1:22" x14ac:dyDescent="0.25">
      <c r="A7" s="9">
        <v>1</v>
      </c>
      <c r="B7" s="13" t="s">
        <v>17</v>
      </c>
      <c r="C7" s="29">
        <v>50422</v>
      </c>
      <c r="D7" s="29">
        <v>37950</v>
      </c>
      <c r="E7" s="29">
        <v>12472</v>
      </c>
      <c r="F7" s="29" t="s">
        <v>31</v>
      </c>
      <c r="G7" s="30">
        <v>16.239999999999998</v>
      </c>
      <c r="H7" s="30">
        <v>13.79</v>
      </c>
      <c r="I7" s="30">
        <v>23.69</v>
      </c>
      <c r="J7" s="30" t="s">
        <v>31</v>
      </c>
      <c r="K7" s="35">
        <v>12605.5</v>
      </c>
      <c r="L7" s="35">
        <v>12606</v>
      </c>
      <c r="M7" s="35" t="s">
        <v>31</v>
      </c>
      <c r="N7" s="38">
        <v>0.157</v>
      </c>
      <c r="O7" s="40">
        <v>3.18</v>
      </c>
      <c r="P7" s="27"/>
      <c r="Q7" s="27"/>
      <c r="R7" s="27"/>
      <c r="S7" s="27"/>
      <c r="T7" s="27"/>
      <c r="U7" s="27"/>
      <c r="V7" s="27"/>
    </row>
    <row r="8" spans="1:22" x14ac:dyDescent="0.25">
      <c r="A8" s="9">
        <v>2</v>
      </c>
      <c r="B8" s="14" t="s">
        <v>18</v>
      </c>
      <c r="C8" s="29">
        <v>26153</v>
      </c>
      <c r="D8" s="29" t="s">
        <v>43</v>
      </c>
      <c r="E8" s="29">
        <v>2219</v>
      </c>
      <c r="F8" s="29">
        <v>23934</v>
      </c>
      <c r="G8" s="30">
        <v>46.13</v>
      </c>
      <c r="H8" s="30" t="s">
        <v>43</v>
      </c>
      <c r="I8" s="30">
        <v>51.24</v>
      </c>
      <c r="J8" s="30">
        <v>22.29</v>
      </c>
      <c r="K8" s="35">
        <v>792.5</v>
      </c>
      <c r="L8" s="35">
        <v>1109.5</v>
      </c>
      <c r="M8" s="35">
        <v>797.8</v>
      </c>
      <c r="N8" s="38">
        <v>0.46</v>
      </c>
      <c r="O8" s="40">
        <v>4.1399999999999997</v>
      </c>
      <c r="P8" s="27"/>
      <c r="Q8" s="27"/>
      <c r="R8" s="27"/>
      <c r="S8" s="27"/>
      <c r="T8" s="27"/>
      <c r="U8" s="27"/>
      <c r="V8" s="27"/>
    </row>
    <row r="9" spans="1:22" ht="15" customHeight="1" x14ac:dyDescent="0.25">
      <c r="A9" s="9">
        <v>3</v>
      </c>
      <c r="B9" s="14" t="s">
        <v>19</v>
      </c>
      <c r="C9" s="29">
        <v>19360</v>
      </c>
      <c r="D9" s="29">
        <v>12209</v>
      </c>
      <c r="E9" s="29">
        <v>1538</v>
      </c>
      <c r="F9" s="29">
        <v>5613</v>
      </c>
      <c r="G9" s="30">
        <v>35.54</v>
      </c>
      <c r="H9" s="30">
        <v>40.049999999999997</v>
      </c>
      <c r="I9" s="30">
        <v>60.86</v>
      </c>
      <c r="J9" s="30">
        <v>18.78</v>
      </c>
      <c r="K9" s="36">
        <v>4840</v>
      </c>
      <c r="L9" s="35">
        <v>6873.5</v>
      </c>
      <c r="M9" s="35">
        <v>2806.5</v>
      </c>
      <c r="N9" s="38">
        <v>0.35499999999999998</v>
      </c>
      <c r="O9" s="40">
        <v>2.76</v>
      </c>
      <c r="P9" s="74"/>
      <c r="Q9" s="27"/>
      <c r="R9" s="27"/>
      <c r="S9" s="27"/>
      <c r="T9" s="27"/>
      <c r="U9" s="27"/>
      <c r="V9" s="27"/>
    </row>
    <row r="10" spans="1:22" x14ac:dyDescent="0.25">
      <c r="A10" s="9">
        <v>4</v>
      </c>
      <c r="B10" s="14" t="s">
        <v>20</v>
      </c>
      <c r="C10" s="29">
        <v>18695</v>
      </c>
      <c r="D10" s="29">
        <v>3686</v>
      </c>
      <c r="E10" s="29">
        <v>1210</v>
      </c>
      <c r="F10" s="29">
        <v>13799</v>
      </c>
      <c r="G10" s="30">
        <v>33.43</v>
      </c>
      <c r="H10" s="30">
        <v>53.53</v>
      </c>
      <c r="I10" s="30">
        <v>42.81</v>
      </c>
      <c r="J10" s="30">
        <v>27.23</v>
      </c>
      <c r="K10" s="35">
        <v>778.95</v>
      </c>
      <c r="L10" s="35">
        <v>2448</v>
      </c>
      <c r="M10" s="35">
        <v>627.23</v>
      </c>
      <c r="N10" s="38">
        <v>0.33</v>
      </c>
      <c r="O10" s="40">
        <v>5.92</v>
      </c>
      <c r="P10" s="74"/>
      <c r="Q10" s="27"/>
      <c r="R10" s="27"/>
      <c r="S10" s="27"/>
      <c r="T10" s="27"/>
      <c r="U10" s="27"/>
      <c r="V10" s="27"/>
    </row>
    <row r="11" spans="1:22" ht="15.75" thickBot="1" x14ac:dyDescent="0.3">
      <c r="A11" s="9">
        <v>5</v>
      </c>
      <c r="B11" s="14" t="s">
        <v>21</v>
      </c>
      <c r="C11" s="29">
        <v>21276</v>
      </c>
      <c r="D11" s="29">
        <v>7990</v>
      </c>
      <c r="E11" s="29" t="s">
        <v>31</v>
      </c>
      <c r="F11" s="29">
        <v>13286</v>
      </c>
      <c r="G11" s="30">
        <v>35.29</v>
      </c>
      <c r="H11" s="30">
        <v>41.58</v>
      </c>
      <c r="I11" s="30" t="s">
        <v>31</v>
      </c>
      <c r="J11" s="30">
        <v>31.51</v>
      </c>
      <c r="K11" s="35">
        <f>C11/Sheet1!G17</f>
        <v>851.04</v>
      </c>
      <c r="L11" s="35">
        <f>D11/Sheet1!H17</f>
        <v>7990</v>
      </c>
      <c r="M11" s="35">
        <f>F11/Sheet1!I17</f>
        <v>553.58333333333337</v>
      </c>
      <c r="N11" s="38">
        <v>0.35</v>
      </c>
      <c r="O11" s="40">
        <v>6.13</v>
      </c>
      <c r="P11" s="27"/>
      <c r="Q11" s="27"/>
      <c r="R11" s="27"/>
      <c r="S11" s="27"/>
      <c r="T11" s="27"/>
      <c r="U11" s="27"/>
      <c r="V11" s="27"/>
    </row>
    <row r="12" spans="1:22" ht="15.75" thickBot="1" x14ac:dyDescent="0.3">
      <c r="A12" s="6"/>
      <c r="B12" s="16" t="s">
        <v>22</v>
      </c>
      <c r="C12" s="31">
        <f>SUM(C7:C11)</f>
        <v>135906</v>
      </c>
      <c r="D12" s="31">
        <f>SUM(D7:D11)</f>
        <v>61835</v>
      </c>
      <c r="E12" s="31">
        <f>SUM(E7:E11)</f>
        <v>17439</v>
      </c>
      <c r="F12" s="31">
        <f>SUM(F8:F11)</f>
        <v>56632</v>
      </c>
      <c r="G12" s="32">
        <v>30.1</v>
      </c>
      <c r="H12" s="32">
        <v>33.979999999999997</v>
      </c>
      <c r="I12" s="33">
        <v>31.79</v>
      </c>
      <c r="J12" s="34">
        <v>25.11</v>
      </c>
      <c r="K12" s="37">
        <f>Alytaus!C12/Sheet1!G18</f>
        <v>1510.0666666666666</v>
      </c>
      <c r="L12" s="37">
        <f>(D12+E12)/(Sheet1!H13+Sheet1!H15+Sheet1!H16+Sheet1!H17)</f>
        <v>8808.2222222222226</v>
      </c>
      <c r="M12" s="37">
        <f>Alytaus!F12/Sheet1!I18</f>
        <v>726.0512820512821</v>
      </c>
      <c r="N12" s="39">
        <v>0.3</v>
      </c>
      <c r="O12" s="41">
        <v>4.3499999999999996</v>
      </c>
      <c r="P12" s="27"/>
      <c r="Q12" s="27"/>
      <c r="R12" s="27"/>
      <c r="S12" s="27"/>
      <c r="T12" s="27"/>
      <c r="U12" s="27"/>
      <c r="V12" s="27"/>
    </row>
    <row r="13" spans="1:22" ht="30" customHeight="1" x14ac:dyDescent="0.25">
      <c r="A13" s="78" t="s">
        <v>46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5"/>
      <c r="Q13" s="75"/>
      <c r="R13" s="76"/>
      <c r="S13" s="76"/>
      <c r="T13" s="76"/>
      <c r="U13" s="76"/>
      <c r="V13" s="76"/>
    </row>
    <row r="14" spans="1:22" s="3" customFormat="1" ht="12.75" x14ac:dyDescent="0.2">
      <c r="A14" s="79" t="s">
        <v>34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7"/>
      <c r="Q14" s="77"/>
      <c r="R14" s="77"/>
      <c r="S14" s="77"/>
      <c r="T14" s="77"/>
      <c r="U14" s="77"/>
      <c r="V14" s="77"/>
    </row>
    <row r="15" spans="1:22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7"/>
      <c r="Q15" s="27"/>
      <c r="R15" s="27"/>
      <c r="S15" s="27"/>
      <c r="T15" s="27"/>
      <c r="U15" s="27"/>
      <c r="V15" s="27"/>
    </row>
    <row r="16" spans="1:22" x14ac:dyDescent="0.25">
      <c r="P16" s="27"/>
      <c r="Q16" s="27"/>
      <c r="R16" s="27"/>
      <c r="S16" s="27"/>
      <c r="T16" s="27"/>
      <c r="U16" s="27"/>
      <c r="V16" s="27"/>
    </row>
    <row r="17" spans="2:22" x14ac:dyDescent="0.25">
      <c r="P17" s="27"/>
      <c r="Q17" s="27"/>
      <c r="R17" s="27"/>
      <c r="S17" s="27"/>
      <c r="T17" s="27"/>
      <c r="U17" s="27"/>
      <c r="V17" s="27"/>
    </row>
    <row r="30" spans="2:22" x14ac:dyDescent="0.2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2:22" x14ac:dyDescent="0.2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2:22" x14ac:dyDescent="0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2:15" x14ac:dyDescent="0.2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2:15" x14ac:dyDescent="0.2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2:15" x14ac:dyDescent="0.2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2:15" x14ac:dyDescent="0.2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2:15" x14ac:dyDescent="0.2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2:15" x14ac:dyDescent="0.2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x14ac:dyDescent="0.2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</sheetData>
  <sortState ref="B30:C33">
    <sortCondition descending="1" ref="C29"/>
  </sortState>
  <mergeCells count="16">
    <mergeCell ref="A13:O13"/>
    <mergeCell ref="A14:O14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  <mergeCell ref="L5:L6"/>
    <mergeCell ref="M5:M6"/>
  </mergeCells>
  <conditionalFormatting sqref="C7:F7 C10:D11 C8:C9 F8:F11 D9">
    <cfRule type="cellIs" dxfId="3" priority="13" stopIfTrue="1" operator="lessThan">
      <formula>0</formula>
    </cfRule>
  </conditionalFormatting>
  <conditionalFormatting sqref="D8">
    <cfRule type="cellIs" dxfId="2" priority="12" stopIfTrue="1" operator="lessThan">
      <formula>0</formula>
    </cfRule>
  </conditionalFormatting>
  <conditionalFormatting sqref="E9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U40"/>
  <sheetViews>
    <sheetView zoomScale="130" zoomScaleNormal="130" workbookViewId="0">
      <selection activeCell="A2" sqref="A2:O2"/>
    </sheetView>
  </sheetViews>
  <sheetFormatPr defaultColWidth="8.85546875" defaultRowHeight="15" x14ac:dyDescent="0.25"/>
  <cols>
    <col min="1" max="1" width="4.5703125" style="1" customWidth="1"/>
    <col min="2" max="2" width="12.7109375" style="1" customWidth="1"/>
    <col min="3" max="3" width="8.85546875" style="1"/>
    <col min="4" max="4" width="7.28515625" style="1" customWidth="1"/>
    <col min="5" max="5" width="7.7109375" style="1" customWidth="1"/>
    <col min="6" max="6" width="8.140625" style="1" customWidth="1"/>
    <col min="7" max="7" width="7.5703125" style="1" customWidth="1"/>
    <col min="8" max="8" width="7.28515625" style="1" customWidth="1"/>
    <col min="9" max="9" width="8.42578125" style="1" customWidth="1"/>
    <col min="10" max="10" width="7.5703125" style="1" customWidth="1"/>
    <col min="11" max="11" width="9.7109375" style="1" customWidth="1"/>
    <col min="12" max="13" width="7.5703125" style="1" customWidth="1"/>
    <col min="14" max="15" width="8.85546875" style="1"/>
    <col min="16" max="16" width="11.85546875" style="1" bestFit="1" customWidth="1"/>
    <col min="17" max="16384" width="8.85546875" style="1"/>
  </cols>
  <sheetData>
    <row r="2" spans="1:21" x14ac:dyDescent="0.25">
      <c r="A2" s="80" t="s">
        <v>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x14ac:dyDescent="0.25">
      <c r="A4" s="10" t="s">
        <v>0</v>
      </c>
      <c r="B4" s="108" t="s">
        <v>1</v>
      </c>
      <c r="C4" s="84" t="s">
        <v>32</v>
      </c>
      <c r="D4" s="85"/>
      <c r="E4" s="85"/>
      <c r="F4" s="86"/>
      <c r="G4" s="90" t="s">
        <v>2</v>
      </c>
      <c r="H4" s="91"/>
      <c r="I4" s="91"/>
      <c r="J4" s="91"/>
      <c r="K4" s="92" t="s">
        <v>3</v>
      </c>
      <c r="L4" s="93"/>
      <c r="M4" s="93"/>
      <c r="N4" s="94" t="s">
        <v>4</v>
      </c>
      <c r="O4" s="94" t="s">
        <v>5</v>
      </c>
    </row>
    <row r="5" spans="1:21" x14ac:dyDescent="0.25">
      <c r="A5" s="11" t="s">
        <v>6</v>
      </c>
      <c r="B5" s="109"/>
      <c r="C5" s="87"/>
      <c r="D5" s="88"/>
      <c r="E5" s="88"/>
      <c r="F5" s="89"/>
      <c r="G5" s="92" t="s">
        <v>7</v>
      </c>
      <c r="H5" s="92" t="s">
        <v>8</v>
      </c>
      <c r="I5" s="92" t="s">
        <v>9</v>
      </c>
      <c r="J5" s="92" t="s">
        <v>10</v>
      </c>
      <c r="K5" s="84" t="s">
        <v>11</v>
      </c>
      <c r="L5" s="92" t="s">
        <v>12</v>
      </c>
      <c r="M5" s="103" t="s">
        <v>13</v>
      </c>
      <c r="N5" s="95"/>
      <c r="O5" s="95"/>
    </row>
    <row r="6" spans="1:21" x14ac:dyDescent="0.25">
      <c r="A6" s="12"/>
      <c r="B6" s="110"/>
      <c r="C6" s="21" t="s">
        <v>14</v>
      </c>
      <c r="D6" s="22" t="s">
        <v>8</v>
      </c>
      <c r="E6" s="22" t="s">
        <v>15</v>
      </c>
      <c r="F6" s="22" t="s">
        <v>16</v>
      </c>
      <c r="G6" s="102"/>
      <c r="H6" s="102"/>
      <c r="I6" s="102"/>
      <c r="J6" s="102"/>
      <c r="K6" s="87"/>
      <c r="L6" s="102"/>
      <c r="M6" s="103"/>
      <c r="N6" s="96"/>
      <c r="O6" s="96"/>
      <c r="P6" s="70"/>
      <c r="Q6" s="70"/>
      <c r="R6" s="70"/>
      <c r="S6" s="70"/>
      <c r="T6" s="70"/>
      <c r="U6" s="70"/>
    </row>
    <row r="7" spans="1:21" x14ac:dyDescent="0.25">
      <c r="A7" s="9">
        <v>1</v>
      </c>
      <c r="B7" s="13" t="s">
        <v>23</v>
      </c>
      <c r="C7" s="9">
        <v>23687</v>
      </c>
      <c r="D7" s="9">
        <v>11269</v>
      </c>
      <c r="E7" s="55">
        <v>4506</v>
      </c>
      <c r="F7" s="9">
        <v>7912</v>
      </c>
      <c r="G7" s="56">
        <v>35.28</v>
      </c>
      <c r="H7" s="57">
        <v>37.46</v>
      </c>
      <c r="I7" s="57">
        <v>45.47</v>
      </c>
      <c r="J7" s="58">
        <v>26.37</v>
      </c>
      <c r="K7" s="59">
        <f>C7/Sheet1!G4</f>
        <v>1973.9166666666667</v>
      </c>
      <c r="L7" s="59">
        <v>7887.5</v>
      </c>
      <c r="M7" s="60">
        <f>Vilniaus!F7/Sheet1!I4</f>
        <v>791.2</v>
      </c>
      <c r="N7" s="61">
        <v>0.35</v>
      </c>
      <c r="O7" s="62">
        <v>3.47</v>
      </c>
      <c r="P7" s="70"/>
      <c r="Q7" s="70"/>
      <c r="R7" s="70"/>
      <c r="S7" s="70"/>
      <c r="T7" s="70"/>
      <c r="U7" s="70"/>
    </row>
    <row r="8" spans="1:21" x14ac:dyDescent="0.25">
      <c r="A8" s="9">
        <v>2</v>
      </c>
      <c r="B8" s="14" t="s">
        <v>24</v>
      </c>
      <c r="C8" s="9">
        <v>31031</v>
      </c>
      <c r="D8" s="9">
        <v>6752</v>
      </c>
      <c r="E8" s="9">
        <v>4125</v>
      </c>
      <c r="F8" s="9">
        <v>20154</v>
      </c>
      <c r="G8" s="56">
        <v>22.7</v>
      </c>
      <c r="H8" s="57">
        <v>26.53</v>
      </c>
      <c r="I8" s="57">
        <v>28.95</v>
      </c>
      <c r="J8" s="58">
        <v>20.14</v>
      </c>
      <c r="K8" s="59">
        <v>1193.5</v>
      </c>
      <c r="L8" s="59">
        <v>3626</v>
      </c>
      <c r="M8" s="60">
        <f>Vilniaus!F8/Sheet1!I5</f>
        <v>876.26086956521738</v>
      </c>
      <c r="N8" s="61">
        <v>0.23</v>
      </c>
      <c r="O8" s="62">
        <v>6.25</v>
      </c>
      <c r="P8" s="70"/>
      <c r="Q8" s="70"/>
      <c r="R8" s="70"/>
      <c r="S8" s="70"/>
      <c r="T8" s="70"/>
      <c r="U8" s="70"/>
    </row>
    <row r="9" spans="1:21" x14ac:dyDescent="0.25">
      <c r="A9" s="9">
        <v>3</v>
      </c>
      <c r="B9" s="14" t="s">
        <v>25</v>
      </c>
      <c r="C9" s="9">
        <v>15355</v>
      </c>
      <c r="D9" s="9">
        <v>5583</v>
      </c>
      <c r="E9" s="9" t="s">
        <v>31</v>
      </c>
      <c r="F9" s="9">
        <v>9772</v>
      </c>
      <c r="G9" s="56">
        <v>20.55</v>
      </c>
      <c r="H9" s="57">
        <v>30.54</v>
      </c>
      <c r="I9" s="57" t="s">
        <v>31</v>
      </c>
      <c r="J9" s="58">
        <v>14.84</v>
      </c>
      <c r="K9" s="59">
        <v>808.15</v>
      </c>
      <c r="L9" s="59">
        <f>D9/Sheet1!H6</f>
        <v>5583</v>
      </c>
      <c r="M9" s="60">
        <v>542.9</v>
      </c>
      <c r="N9" s="61">
        <v>0.21</v>
      </c>
      <c r="O9" s="62">
        <v>8.8699999999999992</v>
      </c>
      <c r="P9" s="70"/>
      <c r="Q9" s="70"/>
      <c r="R9" s="70"/>
      <c r="S9" s="70"/>
      <c r="T9" s="70"/>
      <c r="U9" s="70"/>
    </row>
    <row r="10" spans="1:21" x14ac:dyDescent="0.25">
      <c r="A10" s="9">
        <v>4</v>
      </c>
      <c r="B10" s="14" t="s">
        <v>26</v>
      </c>
      <c r="C10" s="9">
        <v>23392</v>
      </c>
      <c r="D10" s="9">
        <v>4139</v>
      </c>
      <c r="E10" s="9">
        <v>13098</v>
      </c>
      <c r="F10" s="9">
        <v>8959</v>
      </c>
      <c r="G10" s="56">
        <v>26.88</v>
      </c>
      <c r="H10" s="57">
        <v>32.159999999999997</v>
      </c>
      <c r="I10" s="57">
        <v>20.57</v>
      </c>
      <c r="J10" s="58">
        <v>25.26</v>
      </c>
      <c r="K10" s="59">
        <v>1169.5999999999999</v>
      </c>
      <c r="L10" s="59">
        <v>5746</v>
      </c>
      <c r="M10" s="60">
        <v>527</v>
      </c>
      <c r="N10" s="61">
        <v>0.26500000000000001</v>
      </c>
      <c r="O10" s="62">
        <v>5.57</v>
      </c>
      <c r="P10" s="70"/>
      <c r="Q10" s="70"/>
      <c r="R10" s="70"/>
      <c r="S10" s="70"/>
      <c r="T10" s="70"/>
      <c r="U10" s="70"/>
    </row>
    <row r="11" spans="1:21" x14ac:dyDescent="0.25">
      <c r="A11" s="9">
        <v>5</v>
      </c>
      <c r="B11" s="14" t="s">
        <v>27</v>
      </c>
      <c r="C11" s="9">
        <v>32558</v>
      </c>
      <c r="D11" s="9">
        <v>4230</v>
      </c>
      <c r="E11" s="9">
        <v>12093</v>
      </c>
      <c r="F11" s="9">
        <v>16235</v>
      </c>
      <c r="G11" s="56">
        <v>27.59</v>
      </c>
      <c r="H11" s="57">
        <v>45.63</v>
      </c>
      <c r="I11" s="57">
        <v>27.47</v>
      </c>
      <c r="J11" s="58">
        <v>22.99</v>
      </c>
      <c r="K11" s="59">
        <v>2034.9</v>
      </c>
      <c r="L11" s="59">
        <v>5441</v>
      </c>
      <c r="M11" s="60">
        <v>1248.8</v>
      </c>
      <c r="N11" s="61">
        <v>0.28000000000000003</v>
      </c>
      <c r="O11" s="62">
        <v>4.01</v>
      </c>
      <c r="P11" s="70"/>
      <c r="Q11" s="70"/>
      <c r="R11" s="70"/>
      <c r="S11" s="72"/>
      <c r="T11" s="70"/>
      <c r="U11" s="70"/>
    </row>
    <row r="12" spans="1:21" x14ac:dyDescent="0.25">
      <c r="A12" s="9">
        <v>6</v>
      </c>
      <c r="B12" s="14" t="s">
        <v>28</v>
      </c>
      <c r="C12" s="9">
        <v>33928</v>
      </c>
      <c r="D12" s="9">
        <v>20396</v>
      </c>
      <c r="E12" s="9" t="s">
        <v>31</v>
      </c>
      <c r="F12" s="9">
        <v>13532</v>
      </c>
      <c r="G12" s="56">
        <v>23.64</v>
      </c>
      <c r="H12" s="57">
        <v>20.89</v>
      </c>
      <c r="I12" s="57" t="s">
        <v>31</v>
      </c>
      <c r="J12" s="58">
        <v>27.77</v>
      </c>
      <c r="K12" s="59">
        <v>1169.9000000000001</v>
      </c>
      <c r="L12" s="59">
        <f>D12/Sheet1!H9</f>
        <v>20396</v>
      </c>
      <c r="M12" s="60">
        <v>483.29</v>
      </c>
      <c r="N12" s="61">
        <v>0.23699999999999999</v>
      </c>
      <c r="O12" s="62">
        <v>6.48</v>
      </c>
      <c r="P12" s="71"/>
      <c r="Q12" s="70"/>
      <c r="R12" s="70"/>
      <c r="S12" s="70"/>
      <c r="T12" s="70"/>
      <c r="U12" s="70"/>
    </row>
    <row r="13" spans="1:21" x14ac:dyDescent="0.25">
      <c r="A13" s="9">
        <v>7</v>
      </c>
      <c r="B13" s="19" t="s">
        <v>30</v>
      </c>
      <c r="C13" s="9">
        <v>98456</v>
      </c>
      <c r="D13" s="9">
        <v>6158</v>
      </c>
      <c r="E13" s="9">
        <v>4547</v>
      </c>
      <c r="F13" s="9">
        <v>87751</v>
      </c>
      <c r="G13" s="56">
        <v>8.93</v>
      </c>
      <c r="H13" s="57">
        <v>17.54</v>
      </c>
      <c r="I13" s="57">
        <v>25.42</v>
      </c>
      <c r="J13" s="58">
        <v>7.47</v>
      </c>
      <c r="K13" s="59">
        <v>2289.6999999999998</v>
      </c>
      <c r="L13" s="59">
        <f>E13/Sheet1!H10</f>
        <v>2273.5</v>
      </c>
      <c r="M13" s="60">
        <v>2347.6999999999998</v>
      </c>
      <c r="N13" s="61">
        <v>8.8999999999999996E-2</v>
      </c>
      <c r="O13" s="62">
        <v>6.6</v>
      </c>
      <c r="P13" s="70"/>
      <c r="Q13" s="70"/>
      <c r="R13" s="70"/>
      <c r="S13" s="70"/>
      <c r="T13" s="70"/>
      <c r="U13" s="70"/>
    </row>
    <row r="14" spans="1:21" x14ac:dyDescent="0.25">
      <c r="A14" s="104" t="s">
        <v>22</v>
      </c>
      <c r="B14" s="105"/>
      <c r="C14" s="42">
        <f>SUM(C7:C13)</f>
        <v>258407</v>
      </c>
      <c r="D14" s="42">
        <f>SUM(D7:D13)</f>
        <v>58527</v>
      </c>
      <c r="E14" s="42">
        <f>SUM(E7:E13)</f>
        <v>38369</v>
      </c>
      <c r="F14" s="42">
        <f>SUM(F7:F13)</f>
        <v>164315</v>
      </c>
      <c r="G14" s="45">
        <v>19.600000000000001</v>
      </c>
      <c r="H14" s="45">
        <v>27.88</v>
      </c>
      <c r="I14" s="45">
        <v>27.14</v>
      </c>
      <c r="J14" s="46">
        <v>14.55</v>
      </c>
      <c r="K14" s="48">
        <v>1566</v>
      </c>
      <c r="L14" s="48">
        <v>7562</v>
      </c>
      <c r="M14" s="51">
        <v>1128.9000000000001</v>
      </c>
      <c r="N14" s="53">
        <v>0.19500000000000001</v>
      </c>
      <c r="O14" s="52">
        <v>5.57</v>
      </c>
      <c r="P14" s="70"/>
      <c r="Q14" s="72"/>
      <c r="R14" s="72"/>
      <c r="S14" s="70"/>
      <c r="T14" s="70"/>
      <c r="U14" s="70"/>
    </row>
    <row r="15" spans="1:21" ht="15.75" thickBot="1" x14ac:dyDescent="0.3">
      <c r="A15" s="11">
        <v>8</v>
      </c>
      <c r="B15" s="28" t="s">
        <v>29</v>
      </c>
      <c r="C15" s="11">
        <v>552131</v>
      </c>
      <c r="D15" s="63">
        <v>47000</v>
      </c>
      <c r="E15" s="11">
        <v>505131</v>
      </c>
      <c r="F15" s="64" t="s">
        <v>31</v>
      </c>
      <c r="G15" s="65">
        <v>9.74</v>
      </c>
      <c r="H15" s="65">
        <v>11.74</v>
      </c>
      <c r="I15" s="65">
        <v>9.56</v>
      </c>
      <c r="J15" s="66" t="s">
        <v>31</v>
      </c>
      <c r="K15" s="67">
        <v>30674</v>
      </c>
      <c r="L15" s="67">
        <f>(D15+E15)/Sheet1!H11</f>
        <v>30673.944444444445</v>
      </c>
      <c r="M15" s="10" t="s">
        <v>31</v>
      </c>
      <c r="N15" s="68">
        <v>9.8000000000000004E-2</v>
      </c>
      <c r="O15" s="69">
        <v>1.84</v>
      </c>
      <c r="P15" s="70"/>
      <c r="Q15" s="70"/>
      <c r="R15" s="73"/>
      <c r="S15" s="70"/>
      <c r="T15" s="70"/>
      <c r="U15" s="70"/>
    </row>
    <row r="16" spans="1:21" ht="15.75" thickBot="1" x14ac:dyDescent="0.3">
      <c r="A16" s="106" t="s">
        <v>22</v>
      </c>
      <c r="B16" s="107"/>
      <c r="C16" s="43">
        <f>SUM(C14:C15)</f>
        <v>810538</v>
      </c>
      <c r="D16" s="44">
        <f>SUM(D14:D15)</f>
        <v>105527</v>
      </c>
      <c r="E16" s="43">
        <f>SUM(E14:E15)</f>
        <v>543500</v>
      </c>
      <c r="F16" s="44">
        <f>SUM(F14:F15)</f>
        <v>164315</v>
      </c>
      <c r="G16" s="47">
        <v>12.89</v>
      </c>
      <c r="H16" s="34">
        <v>20.69</v>
      </c>
      <c r="I16" s="47">
        <v>10.8</v>
      </c>
      <c r="J16" s="34">
        <v>14.55</v>
      </c>
      <c r="K16" s="49">
        <v>4429</v>
      </c>
      <c r="L16" s="50">
        <v>16918</v>
      </c>
      <c r="M16" s="44">
        <v>1129</v>
      </c>
      <c r="N16" s="54">
        <v>0.129</v>
      </c>
      <c r="O16" s="41">
        <v>3.65</v>
      </c>
      <c r="P16" s="70"/>
      <c r="Q16" s="70"/>
      <c r="R16" s="70"/>
      <c r="S16" s="70"/>
      <c r="T16" s="70"/>
      <c r="U16" s="70"/>
    </row>
    <row r="17" spans="1:21" ht="28.5" customHeight="1" x14ac:dyDescent="0.25">
      <c r="A17" s="78" t="s">
        <v>46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0"/>
      <c r="Q17" s="70"/>
      <c r="R17" s="70"/>
      <c r="S17" s="70"/>
      <c r="T17" s="70"/>
      <c r="U17" s="70"/>
    </row>
    <row r="18" spans="1:21" s="3" customFormat="1" ht="12.75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21" s="8" customFormat="1" ht="1.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21" ht="17.2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2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34" spans="1:8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A35" s="27"/>
      <c r="B35" s="27"/>
      <c r="C35" s="27"/>
      <c r="D35" s="27"/>
      <c r="E35" s="27"/>
      <c r="F35" s="27"/>
      <c r="G35" s="27"/>
      <c r="H35" s="27"/>
    </row>
    <row r="36" spans="1:8" x14ac:dyDescent="0.25">
      <c r="A36" s="27"/>
      <c r="B36" s="27"/>
      <c r="C36" s="27"/>
      <c r="D36" s="27"/>
      <c r="E36" s="27"/>
      <c r="F36" s="27"/>
      <c r="G36" s="27"/>
      <c r="H36" s="27"/>
    </row>
    <row r="37" spans="1:8" x14ac:dyDescent="0.25">
      <c r="A37" s="27"/>
      <c r="B37" s="27"/>
      <c r="C37" s="27"/>
      <c r="D37" s="27"/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  <row r="40" spans="1:8" x14ac:dyDescent="0.25">
      <c r="A40" s="27"/>
      <c r="B40" s="27"/>
      <c r="C40" s="27"/>
      <c r="D40" s="27"/>
      <c r="E40" s="27"/>
      <c r="F40" s="27"/>
      <c r="G40" s="27"/>
      <c r="H40" s="27"/>
    </row>
  </sheetData>
  <sortState ref="B38:C44">
    <sortCondition ref="C37"/>
  </sortState>
  <mergeCells count="17"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  <mergeCell ref="L5:L6"/>
    <mergeCell ref="M5:M6"/>
    <mergeCell ref="A14:B14"/>
    <mergeCell ref="A17:O17"/>
    <mergeCell ref="A16:B16"/>
  </mergeCells>
  <conditionalFormatting sqref="E13 E9 E7:F7 D7:D12 C7:C15 F8:F13 E15 D14:F14">
    <cfRule type="cellIs" dxfId="0" priority="8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workbookViewId="0">
      <selection activeCell="E22" sqref="E22"/>
    </sheetView>
  </sheetViews>
  <sheetFormatPr defaultRowHeight="15" x14ac:dyDescent="0.25"/>
  <cols>
    <col min="2" max="2" width="14.42578125" customWidth="1"/>
    <col min="3" max="3" width="9.42578125" customWidth="1"/>
    <col min="4" max="4" width="10.7109375" customWidth="1"/>
    <col min="10" max="10" width="15.140625" customWidth="1"/>
  </cols>
  <sheetData>
    <row r="2" spans="2:15" x14ac:dyDescent="0.25">
      <c r="C2" s="111" t="s">
        <v>35</v>
      </c>
      <c r="D2" s="111"/>
      <c r="E2" s="111"/>
      <c r="F2" s="111"/>
      <c r="G2" s="111" t="s">
        <v>38</v>
      </c>
      <c r="H2" s="111"/>
      <c r="I2" s="111"/>
      <c r="J2" t="s">
        <v>39</v>
      </c>
    </row>
    <row r="3" spans="2:15" x14ac:dyDescent="0.25">
      <c r="C3" s="23" t="s">
        <v>7</v>
      </c>
      <c r="D3" s="23" t="s">
        <v>8</v>
      </c>
      <c r="E3" s="23" t="s">
        <v>36</v>
      </c>
      <c r="F3" s="23" t="s">
        <v>37</v>
      </c>
      <c r="G3" s="24" t="s">
        <v>7</v>
      </c>
      <c r="H3" s="24" t="s">
        <v>36</v>
      </c>
      <c r="I3" s="24" t="s">
        <v>37</v>
      </c>
    </row>
    <row r="4" spans="2:15" x14ac:dyDescent="0.25">
      <c r="B4" t="s">
        <v>23</v>
      </c>
      <c r="C4">
        <v>8097</v>
      </c>
      <c r="D4">
        <v>3973</v>
      </c>
      <c r="E4">
        <v>2059</v>
      </c>
      <c r="F4">
        <v>2065</v>
      </c>
      <c r="G4">
        <v>12</v>
      </c>
      <c r="H4">
        <v>2</v>
      </c>
      <c r="I4">
        <v>10</v>
      </c>
      <c r="J4">
        <v>29</v>
      </c>
    </row>
    <row r="5" spans="2:15" x14ac:dyDescent="0.25">
      <c r="B5" t="s">
        <v>24</v>
      </c>
      <c r="C5">
        <v>7737</v>
      </c>
      <c r="D5">
        <v>1699</v>
      </c>
      <c r="E5">
        <v>1265</v>
      </c>
      <c r="F5">
        <v>4773</v>
      </c>
      <c r="G5">
        <v>26</v>
      </c>
      <c r="H5">
        <v>3</v>
      </c>
      <c r="I5">
        <v>23</v>
      </c>
      <c r="J5">
        <v>42</v>
      </c>
    </row>
    <row r="6" spans="2:15" x14ac:dyDescent="0.25">
      <c r="B6" t="s">
        <v>25</v>
      </c>
      <c r="C6">
        <v>3417</v>
      </c>
      <c r="D6">
        <v>1707</v>
      </c>
      <c r="F6">
        <v>1355</v>
      </c>
      <c r="G6">
        <v>19</v>
      </c>
      <c r="H6">
        <v>1</v>
      </c>
      <c r="I6">
        <v>18</v>
      </c>
      <c r="J6">
        <v>30</v>
      </c>
    </row>
    <row r="7" spans="2:15" x14ac:dyDescent="0.25">
      <c r="B7" t="s">
        <v>26</v>
      </c>
      <c r="C7">
        <v>6519</v>
      </c>
      <c r="D7">
        <v>1381</v>
      </c>
      <c r="E7">
        <v>2580</v>
      </c>
      <c r="F7">
        <v>2558</v>
      </c>
      <c r="G7">
        <v>20</v>
      </c>
      <c r="H7">
        <v>3</v>
      </c>
      <c r="I7">
        <v>17</v>
      </c>
      <c r="J7">
        <v>40</v>
      </c>
    </row>
    <row r="8" spans="2:15" x14ac:dyDescent="0.25">
      <c r="B8" t="s">
        <v>27</v>
      </c>
      <c r="C8">
        <v>8951</v>
      </c>
      <c r="D8">
        <v>1862</v>
      </c>
      <c r="E8">
        <v>3499</v>
      </c>
      <c r="F8">
        <v>3590</v>
      </c>
      <c r="G8">
        <v>16</v>
      </c>
      <c r="H8">
        <v>3</v>
      </c>
      <c r="I8">
        <v>13</v>
      </c>
      <c r="J8">
        <v>36</v>
      </c>
    </row>
    <row r="9" spans="2:15" x14ac:dyDescent="0.25">
      <c r="B9" t="s">
        <v>28</v>
      </c>
      <c r="C9">
        <v>8472</v>
      </c>
      <c r="D9">
        <v>4018</v>
      </c>
      <c r="F9">
        <v>4454</v>
      </c>
      <c r="G9">
        <v>29</v>
      </c>
      <c r="H9">
        <v>1</v>
      </c>
      <c r="I9">
        <v>28</v>
      </c>
      <c r="J9">
        <v>49</v>
      </c>
    </row>
    <row r="10" spans="2:15" x14ac:dyDescent="0.25">
      <c r="B10" t="s">
        <v>30</v>
      </c>
      <c r="C10">
        <v>9341</v>
      </c>
      <c r="D10">
        <v>1380</v>
      </c>
      <c r="E10">
        <v>1231</v>
      </c>
      <c r="F10">
        <v>6730</v>
      </c>
      <c r="G10">
        <v>42</v>
      </c>
      <c r="H10">
        <v>2</v>
      </c>
      <c r="I10">
        <v>40</v>
      </c>
      <c r="J10">
        <v>56</v>
      </c>
    </row>
    <row r="11" spans="2:15" x14ac:dyDescent="0.25">
      <c r="B11" t="s">
        <v>29</v>
      </c>
      <c r="C11">
        <v>54440</v>
      </c>
      <c r="D11">
        <v>5027</v>
      </c>
      <c r="E11">
        <v>49413</v>
      </c>
      <c r="G11">
        <v>18</v>
      </c>
      <c r="H11">
        <v>18</v>
      </c>
      <c r="J11">
        <v>96</v>
      </c>
    </row>
    <row r="12" spans="2:15" x14ac:dyDescent="0.25">
      <c r="B12" t="s">
        <v>42</v>
      </c>
      <c r="C12" s="26">
        <f>SUM(C4:C10)</f>
        <v>52534</v>
      </c>
      <c r="D12" s="26">
        <f t="shared" ref="D12:J12" si="0">SUM(D4:D10)</f>
        <v>16020</v>
      </c>
      <c r="E12" s="26">
        <f t="shared" si="0"/>
        <v>10634</v>
      </c>
      <c r="F12" s="26">
        <f t="shared" si="0"/>
        <v>25525</v>
      </c>
      <c r="G12" s="26">
        <f t="shared" si="0"/>
        <v>164</v>
      </c>
      <c r="H12" s="26">
        <f t="shared" si="0"/>
        <v>15</v>
      </c>
      <c r="I12" s="26">
        <f t="shared" si="0"/>
        <v>149</v>
      </c>
      <c r="J12" s="26">
        <f t="shared" si="0"/>
        <v>282</v>
      </c>
    </row>
    <row r="13" spans="2:15" x14ac:dyDescent="0.25">
      <c r="B13" t="s">
        <v>17</v>
      </c>
      <c r="C13">
        <v>8230</v>
      </c>
      <c r="D13">
        <v>5332</v>
      </c>
      <c r="E13">
        <v>2898</v>
      </c>
      <c r="G13">
        <v>4</v>
      </c>
      <c r="H13">
        <v>4</v>
      </c>
      <c r="J13">
        <v>26</v>
      </c>
    </row>
    <row r="14" spans="2:15" x14ac:dyDescent="0.25">
      <c r="B14" t="s">
        <v>18</v>
      </c>
      <c r="C14">
        <v>13677</v>
      </c>
      <c r="D14">
        <v>6472</v>
      </c>
      <c r="E14">
        <v>1305</v>
      </c>
      <c r="F14">
        <v>5900</v>
      </c>
      <c r="G14">
        <v>33</v>
      </c>
      <c r="H14" s="25">
        <v>2</v>
      </c>
      <c r="I14">
        <v>30</v>
      </c>
      <c r="J14">
        <v>51</v>
      </c>
      <c r="N14" s="25"/>
      <c r="O14" t="s">
        <v>40</v>
      </c>
    </row>
    <row r="15" spans="2:15" x14ac:dyDescent="0.25">
      <c r="B15" t="s">
        <v>19</v>
      </c>
      <c r="C15">
        <v>6859</v>
      </c>
      <c r="D15">
        <v>4864</v>
      </c>
      <c r="E15">
        <v>950</v>
      </c>
      <c r="F15">
        <v>1045</v>
      </c>
      <c r="G15">
        <v>4</v>
      </c>
      <c r="H15">
        <v>2</v>
      </c>
      <c r="I15">
        <v>2</v>
      </c>
      <c r="J15">
        <v>19</v>
      </c>
    </row>
    <row r="16" spans="2:15" x14ac:dyDescent="0.25">
      <c r="B16" t="s">
        <v>20</v>
      </c>
      <c r="C16">
        <v>6035</v>
      </c>
      <c r="D16">
        <v>1853</v>
      </c>
      <c r="E16">
        <v>485</v>
      </c>
      <c r="F16">
        <v>3697</v>
      </c>
      <c r="G16">
        <v>24</v>
      </c>
      <c r="H16">
        <v>2</v>
      </c>
      <c r="I16">
        <v>22</v>
      </c>
      <c r="J16">
        <v>36</v>
      </c>
    </row>
    <row r="17" spans="2:10" x14ac:dyDescent="0.25">
      <c r="B17" t="s">
        <v>21</v>
      </c>
      <c r="C17">
        <v>7632</v>
      </c>
      <c r="D17">
        <v>3152</v>
      </c>
      <c r="F17">
        <v>4480</v>
      </c>
      <c r="G17">
        <v>25</v>
      </c>
      <c r="H17">
        <v>1</v>
      </c>
      <c r="I17">
        <v>24</v>
      </c>
      <c r="J17">
        <v>44</v>
      </c>
    </row>
    <row r="18" spans="2:10" x14ac:dyDescent="0.25">
      <c r="C18" s="26">
        <f>SUM(C13:C17)</f>
        <v>42433</v>
      </c>
      <c r="D18" s="26">
        <f t="shared" ref="D18:J18" si="1">SUM(D13:D17)</f>
        <v>21673</v>
      </c>
      <c r="E18" s="26">
        <f t="shared" si="1"/>
        <v>5638</v>
      </c>
      <c r="F18" s="26">
        <f t="shared" si="1"/>
        <v>15122</v>
      </c>
      <c r="G18" s="26">
        <f t="shared" si="1"/>
        <v>90</v>
      </c>
      <c r="H18" s="26">
        <f t="shared" si="1"/>
        <v>11</v>
      </c>
      <c r="I18" s="26">
        <f t="shared" si="1"/>
        <v>78</v>
      </c>
      <c r="J18" s="26">
        <f t="shared" si="1"/>
        <v>176</v>
      </c>
    </row>
    <row r="22" spans="2:10" x14ac:dyDescent="0.25">
      <c r="B22" t="s">
        <v>41</v>
      </c>
      <c r="C22" s="26">
        <f>SUM(C4:C11)</f>
        <v>106974</v>
      </c>
      <c r="D22" s="26">
        <f t="shared" ref="D22:J22" si="2">SUM(D4:D11)</f>
        <v>21047</v>
      </c>
      <c r="E22" s="26">
        <f t="shared" si="2"/>
        <v>60047</v>
      </c>
      <c r="F22" s="26">
        <f t="shared" si="2"/>
        <v>25525</v>
      </c>
      <c r="G22" s="26">
        <f t="shared" si="2"/>
        <v>182</v>
      </c>
      <c r="H22" s="26">
        <f t="shared" si="2"/>
        <v>33</v>
      </c>
      <c r="I22" s="26">
        <f t="shared" si="2"/>
        <v>149</v>
      </c>
      <c r="J22" s="26">
        <f t="shared" si="2"/>
        <v>378</v>
      </c>
    </row>
  </sheetData>
  <mergeCells count="2">
    <mergeCell ref="C2:F2"/>
    <mergeCell ref="G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workbookViewId="0">
      <selection activeCell="M26" sqref="M26"/>
    </sheetView>
  </sheetViews>
  <sheetFormatPr defaultRowHeight="15" x14ac:dyDescent="0.25"/>
  <sheetData>
    <row r="3" spans="1:2" ht="25.5" x14ac:dyDescent="0.25">
      <c r="A3" s="4" t="s">
        <v>17</v>
      </c>
      <c r="B3" s="7">
        <v>15.2</v>
      </c>
    </row>
    <row r="4" spans="1:2" x14ac:dyDescent="0.25">
      <c r="A4" s="5" t="s">
        <v>18</v>
      </c>
      <c r="B4" s="7">
        <v>51.7</v>
      </c>
    </row>
    <row r="5" spans="1:2" ht="25.5" x14ac:dyDescent="0.25">
      <c r="A5" s="5" t="s">
        <v>19</v>
      </c>
      <c r="B5" s="7">
        <v>33.200000000000003</v>
      </c>
    </row>
    <row r="6" spans="1:2" x14ac:dyDescent="0.25">
      <c r="A6" s="5" t="s">
        <v>20</v>
      </c>
      <c r="B6" s="7">
        <v>31</v>
      </c>
    </row>
    <row r="7" spans="1:2" x14ac:dyDescent="0.25">
      <c r="A7" s="5" t="s">
        <v>21</v>
      </c>
      <c r="B7" s="7">
        <v>36.4</v>
      </c>
    </row>
    <row r="10" spans="1:2" x14ac:dyDescent="0.25">
      <c r="A10" s="5" t="s">
        <v>20</v>
      </c>
      <c r="B10">
        <v>5.46</v>
      </c>
    </row>
    <row r="11" spans="1:2" x14ac:dyDescent="0.25">
      <c r="A11" s="5" t="s">
        <v>21</v>
      </c>
      <c r="B11">
        <v>5.28</v>
      </c>
    </row>
    <row r="12" spans="1:2" x14ac:dyDescent="0.25">
      <c r="A12" s="5" t="s">
        <v>18</v>
      </c>
      <c r="B12">
        <v>3.39</v>
      </c>
    </row>
    <row r="13" spans="1:2" ht="25.5" x14ac:dyDescent="0.25">
      <c r="A13" s="4" t="s">
        <v>17</v>
      </c>
      <c r="B13">
        <v>2.92</v>
      </c>
    </row>
    <row r="14" spans="1:2" ht="25.5" x14ac:dyDescent="0.25">
      <c r="A14" s="5" t="s">
        <v>19</v>
      </c>
      <c r="B14">
        <v>2.73</v>
      </c>
    </row>
    <row r="17" spans="1:2" ht="25.5" x14ac:dyDescent="0.25">
      <c r="A17" s="13" t="s">
        <v>23</v>
      </c>
      <c r="B17">
        <v>32.799999999999997</v>
      </c>
    </row>
    <row r="18" spans="1:2" ht="25.5" x14ac:dyDescent="0.25">
      <c r="A18" s="14" t="s">
        <v>24</v>
      </c>
      <c r="B18">
        <v>28.8</v>
      </c>
    </row>
    <row r="19" spans="1:2" x14ac:dyDescent="0.25">
      <c r="A19" s="14" t="s">
        <v>25</v>
      </c>
      <c r="B19">
        <v>29.1</v>
      </c>
    </row>
    <row r="20" spans="1:2" ht="25.5" x14ac:dyDescent="0.25">
      <c r="A20" s="14" t="s">
        <v>26</v>
      </c>
      <c r="B20">
        <v>34.9</v>
      </c>
    </row>
    <row r="21" spans="1:2" x14ac:dyDescent="0.25">
      <c r="A21" s="14" t="s">
        <v>27</v>
      </c>
      <c r="B21">
        <v>27.5</v>
      </c>
    </row>
    <row r="22" spans="1:2" x14ac:dyDescent="0.25">
      <c r="A22" s="14" t="s">
        <v>28</v>
      </c>
      <c r="B22">
        <v>22.8</v>
      </c>
    </row>
    <row r="23" spans="1:2" ht="25.5" x14ac:dyDescent="0.25">
      <c r="A23" s="19" t="s">
        <v>30</v>
      </c>
      <c r="B23">
        <v>10.1</v>
      </c>
    </row>
    <row r="24" spans="1:2" ht="25.5" x14ac:dyDescent="0.25">
      <c r="A24" s="20" t="s">
        <v>29</v>
      </c>
      <c r="B24">
        <v>9.6</v>
      </c>
    </row>
    <row r="29" spans="1:2" x14ac:dyDescent="0.25">
      <c r="A29" s="14" t="s">
        <v>25</v>
      </c>
      <c r="B29">
        <v>7.24</v>
      </c>
    </row>
    <row r="30" spans="1:2" ht="25.5" x14ac:dyDescent="0.25">
      <c r="A30" s="14" t="s">
        <v>30</v>
      </c>
      <c r="B30">
        <v>5.86</v>
      </c>
    </row>
    <row r="31" spans="1:2" x14ac:dyDescent="0.25">
      <c r="A31" s="14" t="s">
        <v>28</v>
      </c>
      <c r="B31">
        <v>5.71</v>
      </c>
    </row>
    <row r="32" spans="1:2" ht="25.5" x14ac:dyDescent="0.25">
      <c r="A32" s="14" t="s">
        <v>24</v>
      </c>
      <c r="B32">
        <v>4.84</v>
      </c>
    </row>
    <row r="33" spans="1:2" ht="25.5" x14ac:dyDescent="0.25">
      <c r="A33" s="14" t="s">
        <v>26</v>
      </c>
      <c r="B33">
        <v>4.4800000000000004</v>
      </c>
    </row>
    <row r="34" spans="1:2" ht="25.5" x14ac:dyDescent="0.25">
      <c r="A34" s="13" t="s">
        <v>23</v>
      </c>
      <c r="B34">
        <v>3.77</v>
      </c>
    </row>
    <row r="35" spans="1:2" x14ac:dyDescent="0.25">
      <c r="A35" s="19" t="s">
        <v>27</v>
      </c>
      <c r="B35">
        <v>3.58</v>
      </c>
    </row>
    <row r="36" spans="1:2" ht="25.5" x14ac:dyDescent="0.25">
      <c r="A36" s="20" t="s">
        <v>29</v>
      </c>
      <c r="B36">
        <v>2.0499999999999998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2020-08-06T10:08:20Z</cp:lastPrinted>
  <dcterms:created xsi:type="dcterms:W3CDTF">2014-01-10T05:47:40Z</dcterms:created>
  <dcterms:modified xsi:type="dcterms:W3CDTF">2020-08-06T10:08:31Z</dcterms:modified>
</cp:coreProperties>
</file>