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H15" i="2" l="1"/>
  <c r="K11" i="2"/>
  <c r="E15" i="2"/>
  <c r="P7" i="1" l="1"/>
  <c r="P8" i="1" l="1"/>
  <c r="P9" i="1"/>
  <c r="P10" i="1"/>
  <c r="P11" i="1"/>
  <c r="P7" i="2" l="1"/>
  <c r="P8" i="2"/>
  <c r="P9" i="2"/>
  <c r="P10" i="2"/>
  <c r="P11" i="2"/>
  <c r="P12" i="2"/>
  <c r="P13" i="2"/>
  <c r="P15" i="2"/>
  <c r="G14" i="2" l="1"/>
  <c r="J14" i="2"/>
  <c r="F14" i="2"/>
  <c r="H13" i="2"/>
  <c r="H11" i="2"/>
  <c r="H12" i="2"/>
  <c r="A49" i="3" l="1"/>
  <c r="A50" i="3" s="1"/>
  <c r="D12" i="1" l="1"/>
  <c r="N7" i="2" l="1"/>
  <c r="N8" i="2" l="1"/>
  <c r="N9" i="2"/>
  <c r="N10" i="2"/>
  <c r="N11" i="2"/>
  <c r="N12" i="2"/>
  <c r="N13" i="2"/>
  <c r="K8" i="2"/>
  <c r="K10" i="2"/>
  <c r="K13" i="2"/>
  <c r="K15" i="2"/>
  <c r="K7" i="2"/>
  <c r="H8" i="2"/>
  <c r="H9" i="2"/>
  <c r="H10" i="2"/>
  <c r="H7" i="2"/>
  <c r="E8" i="2"/>
  <c r="E9" i="2"/>
  <c r="E10" i="2"/>
  <c r="E11" i="2"/>
  <c r="E12" i="2"/>
  <c r="E13" i="2"/>
  <c r="E7" i="2"/>
  <c r="L14" i="2"/>
  <c r="I14" i="2"/>
  <c r="I16" i="2" s="1"/>
  <c r="C14" i="2"/>
  <c r="C16" i="2" s="1"/>
  <c r="N9" i="1"/>
  <c r="N10" i="1"/>
  <c r="N11" i="1"/>
  <c r="N8" i="1"/>
  <c r="K8" i="1"/>
  <c r="K9" i="1"/>
  <c r="K10" i="1"/>
  <c r="K7" i="1"/>
  <c r="H8" i="1"/>
  <c r="H9" i="1"/>
  <c r="H10" i="1"/>
  <c r="H11" i="1"/>
  <c r="H7" i="1"/>
  <c r="E8" i="1"/>
  <c r="E9" i="1"/>
  <c r="E10" i="1"/>
  <c r="E11" i="1"/>
  <c r="E7" i="1"/>
  <c r="L12" i="1"/>
  <c r="I12" i="1"/>
  <c r="F12" i="1"/>
  <c r="C12" i="1"/>
  <c r="H14" i="2" l="1"/>
  <c r="F16" i="2"/>
  <c r="L16" i="2"/>
  <c r="D14" i="2"/>
  <c r="E14" i="2" s="1"/>
  <c r="M14" i="2"/>
  <c r="M16" i="2" s="1"/>
  <c r="G16" i="2"/>
  <c r="E12" i="1"/>
  <c r="M12" i="1"/>
  <c r="N12" i="1" s="1"/>
  <c r="J12" i="1"/>
  <c r="K12" i="1" s="1"/>
  <c r="G12" i="1"/>
  <c r="H12" i="1" s="1"/>
  <c r="N14" i="2" l="1"/>
  <c r="N16" i="2"/>
  <c r="H16" i="2"/>
  <c r="J16" i="2"/>
  <c r="K16" i="2" s="1"/>
  <c r="K14" i="2"/>
  <c r="D16" i="2"/>
  <c r="E16" i="2" s="1"/>
</calcChain>
</file>

<file path=xl/sharedStrings.xml><?xml version="1.0" encoding="utf-8"?>
<sst xmlns="http://schemas.openxmlformats.org/spreadsheetml/2006/main" count="70" uniqueCount="28">
  <si>
    <t>Eil. Nr.</t>
  </si>
  <si>
    <t>Savivaldybių</t>
  </si>
  <si>
    <t>SVB tinklo bibliotekose</t>
  </si>
  <si>
    <t>VB</t>
  </si>
  <si>
    <t>Miesto fil.</t>
  </si>
  <si>
    <t>Kaimo fil.</t>
  </si>
  <si>
    <t xml:space="preserve">viešosios </t>
  </si>
  <si>
    <t>Skirtumas</t>
  </si>
  <si>
    <t>bibliotekos</t>
  </si>
  <si>
    <t>Alytaus m.</t>
  </si>
  <si>
    <t>x</t>
  </si>
  <si>
    <t>Alytaus r.</t>
  </si>
  <si>
    <t>Druskininkai</t>
  </si>
  <si>
    <t>Lazdijai</t>
  </si>
  <si>
    <t>Varėna</t>
  </si>
  <si>
    <t>Iš viso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</si>
  <si>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</si>
  <si>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</si>
  <si>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</si>
  <si>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</si>
  <si>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</si>
  <si>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</si>
  <si>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>Iš viso:</t>
  </si>
  <si>
    <t xml:space="preserve"> Vilniaus m.</t>
  </si>
  <si>
    <t xml:space="preserve"> Vilniaus r.</t>
  </si>
  <si>
    <t>Vilniaus m.</t>
  </si>
  <si>
    <t>3.3. ALYTAUS APSKRITIES SAVIVALDYBIŲ VIEŠŲJŲ BIBLIOTEKŲ LANKYTOJŲ SKAIČIUS 2017-2018 M.</t>
  </si>
  <si>
    <t>3.3. VILNIAUS APSKRITIES SAVIVALDYBIŲ VIEŠŲJŲ BIBLIOTEKŲ LANKYTOJŲ SKAIČIUS 2017-2018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</si>
</sst>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/>
    <xf numFmtId="0" fontId="4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5" fillId="2" borderId="0" xfId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10" fillId="2" borderId="0" xfId="0" applyFont="1" applyFill="1" applyBorder="1"/>
    <xf numFmtId="0" fontId="15" fillId="2" borderId="0" xfId="0" applyFont="1" applyFill="1" applyBorder="1"/>
    <xf numFmtId="0" fontId="17" fillId="2" borderId="0" xfId="0" applyFont="1" applyFill="1"/>
    <xf numFmtId="0" fontId="11" fillId="5" borderId="2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7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 vertical="center"/>
    </xf>
    <xf numFmtId="1" fontId="19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/>
    </xf>
    <xf numFmtId="0" fontId="9" fillId="4" borderId="12" xfId="0" applyFont="1" applyFill="1" applyBorder="1" applyAlignment="1"/>
    <xf numFmtId="0" fontId="8" fillId="4" borderId="14" xfId="0" applyFont="1" applyFill="1" applyBorder="1" applyAlignment="1">
      <alignment horizontal="right"/>
    </xf>
    <xf numFmtId="0" fontId="16" fillId="4" borderId="15" xfId="0" applyFont="1" applyFill="1" applyBorder="1" applyAlignment="1"/>
    <xf numFmtId="0" fontId="8" fillId="4" borderId="11" xfId="0" applyFont="1" applyFill="1" applyBorder="1" applyAlignment="1">
      <alignment horizontal="right"/>
    </xf>
    <xf numFmtId="0" fontId="14" fillId="4" borderId="12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center"/>
    </xf>
    <xf numFmtId="0" fontId="23" fillId="2" borderId="0" xfId="0" applyFont="1" applyFill="1"/>
    <xf numFmtId="2" fontId="23" fillId="2" borderId="0" xfId="0" applyNumberFormat="1" applyFont="1" applyFill="1"/>
    <xf numFmtId="0" fontId="23" fillId="2" borderId="0" xfId="0" applyFont="1" applyFill="1" applyBorder="1"/>
    <xf numFmtId="0" fontId="10" fillId="5" borderId="16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FFFF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skaičiaus kaita Alytaus apskrities bibliotekose 2016-2018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2222222222222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53-4EC5-B181-07AACF999C65}"/>
                </c:ext>
              </c:extLst>
            </c:dLbl>
            <c:dLbl>
              <c:idx val="1"/>
              <c:layout>
                <c:manualLayout>
                  <c:x val="5.9875578093777941E-3"/>
                  <c:y val="0.15891593142076596"/>
                </c:manualLayout>
              </c:layout>
              <c:tx>
                <c:rich>
                  <a:bodyPr/>
                  <a:lstStyle/>
                  <a:p>
                    <a:fld id="{2ED8D8E2-D96B-4723-A743-E4AEC9943395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(-2,2)%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53-4EC5-B181-07AACF999C65}"/>
                </c:ext>
              </c:extLst>
            </c:dLbl>
            <c:dLbl>
              <c:idx val="2"/>
              <c:layout>
                <c:manualLayout>
                  <c:x val="3.2098769176487122E-3"/>
                  <c:y val="0.24209033781100253"/>
                </c:manualLayout>
              </c:layout>
              <c:tx>
                <c:rich>
                  <a:bodyPr/>
                  <a:lstStyle/>
                  <a:p>
                    <a:fld id="{0E09E8B3-AD92-4E1D-8B4D-84B26BBA5977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(+2,0)%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953-4EC5-B181-07AACF999C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(Alytaus!$B$30,Alytaus!$D$5,Alytaus!$C$5)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(Alytaus!$C$30,Alytaus!$D$12,Alytaus!$C$12)</c:f>
              <c:numCache>
                <c:formatCode>General</c:formatCode>
                <c:ptCount val="3"/>
                <c:pt idx="0">
                  <c:v>714513</c:v>
                </c:pt>
                <c:pt idx="1">
                  <c:v>729377</c:v>
                </c:pt>
                <c:pt idx="2">
                  <c:v>682898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53-4EC5-B181-07AACF999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2905376"/>
        <c:axId val="-1282904288"/>
        <c:axId val="0"/>
      </c:bar3DChart>
      <c:catAx>
        <c:axId val="-128290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2904288"/>
        <c:crosses val="autoZero"/>
        <c:auto val="1"/>
        <c:lblAlgn val="ctr"/>
        <c:lblOffset val="100"/>
        <c:noMultiLvlLbl val="0"/>
      </c:catAx>
      <c:valAx>
        <c:axId val="-1282904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28290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Apsilankym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bibliotekose skai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č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ius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(Alytaus!$P$7,Alytaus!$P$8,Alytaus!$P$9,Alytaus!$P$10,Alytaus!$P$11)</c:f>
              <c:numCache>
                <c:formatCode>0.00</c:formatCode>
                <c:ptCount val="5"/>
                <c:pt idx="0">
                  <c:v>2.5678193037606238</c:v>
                </c:pt>
                <c:pt idx="1">
                  <c:v>7.896728918203781</c:v>
                </c:pt>
                <c:pt idx="2">
                  <c:v>4.8157102779903083</c:v>
                </c:pt>
                <c:pt idx="3">
                  <c:v>6.2220769029557941</c:v>
                </c:pt>
                <c:pt idx="4">
                  <c:v>6.0328064693990076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9-46BC-8D9A-7AEF6B0291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2915168"/>
        <c:axId val="-1282908096"/>
        <c:axId val="0"/>
      </c:bar3DChart>
      <c:catAx>
        <c:axId val="-128291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2908096"/>
        <c:crosses val="autoZero"/>
        <c:auto val="1"/>
        <c:lblAlgn val="ctr"/>
        <c:lblOffset val="100"/>
        <c:noMultiLvlLbl val="0"/>
      </c:catAx>
      <c:valAx>
        <c:axId val="-128290809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128291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 rot="0"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apskrities bibliotekose 2016-2018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64000608818711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8937123504098818E-3"/>
                  <c:y val="0.212689240734235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C4-4564-A3DA-5CC77E4B46E3}"/>
                </c:ext>
              </c:extLst>
            </c:dLbl>
            <c:dLbl>
              <c:idx val="1"/>
              <c:layout>
                <c:manualLayout>
                  <c:x val="2.3033722457896432E-2"/>
                  <c:y val="0.13880697390104138"/>
                </c:manualLayout>
              </c:layout>
              <c:tx>
                <c:rich>
                  <a:bodyPr/>
                  <a:lstStyle/>
                  <a:p>
                    <a:fld id="{2E32AD27-A264-4B00-8E47-D82CA8808CCC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(+0,69)%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C4-4564-A3DA-5CC77E4B46E3}"/>
                </c:ext>
              </c:extLst>
            </c:dLbl>
            <c:dLbl>
              <c:idx val="2"/>
              <c:layout>
                <c:manualLayout>
                  <c:x val="5.5554720100545194E-3"/>
                  <c:y val="0.16211907086035551"/>
                </c:manualLayout>
              </c:layout>
              <c:tx>
                <c:rich>
                  <a:bodyPr/>
                  <a:lstStyle/>
                  <a:p>
                    <a:fld id="{0D9D2D0E-4F1C-4622-95DF-1F40A7842351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(-0,99)%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BC4-4564-A3DA-5CC77E4B46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(Vilniaus!$B$34,Vilniaus!$D$5,Vilniaus!$C$5)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(Vilniaus!$C$34,Vilniaus!$D$16,Vilniaus!$C$16)</c:f>
              <c:numCache>
                <c:formatCode>General</c:formatCode>
                <c:ptCount val="3"/>
                <c:pt idx="0">
                  <c:v>1626756</c:v>
                </c:pt>
                <c:pt idx="1">
                  <c:v>1610662</c:v>
                </c:pt>
                <c:pt idx="2">
                  <c:v>1614411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C4-4564-A3DA-5CC77E4B46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2914624"/>
        <c:axId val="-1282912448"/>
        <c:axId val="0"/>
      </c:bar3DChart>
      <c:catAx>
        <c:axId val="-12829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2912448"/>
        <c:crosses val="autoZero"/>
        <c:auto val="1"/>
        <c:lblAlgn val="ctr"/>
        <c:lblOffset val="100"/>
        <c:noMultiLvlLbl val="0"/>
      </c:catAx>
      <c:valAx>
        <c:axId val="-1282912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28291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Apsilankym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bibliotekose skai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č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ius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 Elektrėnai</c:v>
                </c:pt>
                <c:pt idx="1">
                  <c:v> Šalčininkai</c:v>
                </c:pt>
                <c:pt idx="2">
                  <c:v> Širvintos</c:v>
                </c:pt>
                <c:pt idx="3">
                  <c:v> Švenčionys</c:v>
                </c:pt>
                <c:pt idx="4">
                  <c:v> Trakai</c:v>
                </c:pt>
                <c:pt idx="5">
                  <c:v> Ukmergė</c:v>
                </c:pt>
                <c:pt idx="6">
                  <c:v> Vilniaus r.</c:v>
                </c:pt>
                <c:pt idx="7">
                  <c:v> Vilniaus m.</c:v>
                </c:pt>
              </c:strCache>
            </c:strRef>
          </c:cat>
          <c:val>
            <c:numRef>
              <c:f>(Vilniaus!$P$7,Vilniaus!$P$8,Vilniaus!$P$9,Vilniaus!$P$10,Vilniaus!$P$11,Vilniaus!$P$12,Vilniaus!$P$13,Vilniaus!$P$15)</c:f>
              <c:numCache>
                <c:formatCode>0.00</c:formatCode>
                <c:ptCount val="8"/>
                <c:pt idx="0">
                  <c:v>5.3602259315461138</c:v>
                </c:pt>
                <c:pt idx="1">
                  <c:v>2.6536062689908846</c:v>
                </c:pt>
                <c:pt idx="2">
                  <c:v>4.3181117533718689</c:v>
                </c:pt>
                <c:pt idx="3">
                  <c:v>4.6866965369959379</c:v>
                </c:pt>
                <c:pt idx="4">
                  <c:v>4.896866921088268</c:v>
                </c:pt>
                <c:pt idx="5">
                  <c:v>5.3113800325808702</c:v>
                </c:pt>
                <c:pt idx="6">
                  <c:v>0.74299767020450425</c:v>
                </c:pt>
                <c:pt idx="7">
                  <c:v>1.4825565678631705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0-4A0E-8E6E-71B5A98CE2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2907552"/>
        <c:axId val="-1282917888"/>
        <c:axId val="0"/>
      </c:bar3DChart>
      <c:catAx>
        <c:axId val="-128290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2917888"/>
        <c:crosses val="autoZero"/>
        <c:auto val="1"/>
        <c:lblAlgn val="ctr"/>
        <c:lblOffset val="100"/>
        <c:noMultiLvlLbl val="0"/>
      </c:catAx>
      <c:valAx>
        <c:axId val="-128291788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128290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400" b="1">
                <a:solidFill>
                  <a:schemeClr val="tx1"/>
                </a:solidFill>
                <a:latin typeface="+mn-lt"/>
              </a:rPr>
              <a:t>Apsilankym</a:t>
            </a:r>
            <a:r>
              <a:rPr lang="lt-LT" sz="1400" b="1">
                <a:solidFill>
                  <a:schemeClr val="tx1"/>
                </a:solidFill>
                <a:latin typeface="+mn-lt"/>
              </a:rPr>
              <a:t>ų</a:t>
            </a:r>
            <a:r>
              <a:rPr lang="en-US" sz="1400" b="1">
                <a:solidFill>
                  <a:schemeClr val="tx1"/>
                </a:solidFill>
                <a:latin typeface="+mn-lt"/>
              </a:rPr>
              <a:t> bibliotekose skai</a:t>
            </a:r>
            <a:r>
              <a:rPr lang="lt-LT" sz="1400" b="1">
                <a:solidFill>
                  <a:schemeClr val="tx1"/>
                </a:solidFill>
                <a:latin typeface="+mn-lt"/>
              </a:rPr>
              <a:t>č</a:t>
            </a:r>
            <a:r>
              <a:rPr lang="en-US" sz="1400" b="1">
                <a:solidFill>
                  <a:schemeClr val="tx1"/>
                </a:solidFill>
                <a:latin typeface="+mn-lt"/>
              </a:rPr>
              <a:t>ius vienam gyventojui</a:t>
            </a:r>
          </a:p>
        </c:rich>
      </c:tx>
      <c:layout>
        <c:manualLayout>
          <c:xMode val="edge"/>
          <c:yMode val="edge"/>
          <c:x val="0.17184130060292852"/>
          <c:y val="4.703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561154177433246E-2"/>
          <c:y val="0.16091703703703703"/>
          <c:w val="0.9036304909560724"/>
          <c:h val="0.5748077777777778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r.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9.27</c:v>
                </c:pt>
                <c:pt idx="1">
                  <c:v>6.89</c:v>
                </c:pt>
                <c:pt idx="2">
                  <c:v>5.31</c:v>
                </c:pt>
                <c:pt idx="3">
                  <c:v>4.6399999999999997</c:v>
                </c:pt>
                <c:pt idx="4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0-4A0A-AEB5-FE3C7DE976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2904832"/>
        <c:axId val="-1282911904"/>
        <c:axId val="0"/>
      </c:bar3DChart>
      <c:catAx>
        <c:axId val="-128290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2911904"/>
        <c:crosses val="autoZero"/>
        <c:auto val="1"/>
        <c:lblAlgn val="ctr"/>
        <c:lblOffset val="100"/>
        <c:noMultiLvlLbl val="0"/>
      </c:catAx>
      <c:valAx>
        <c:axId val="-1282911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28290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Lankytojų skaičiaus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7777777777777779"/>
                </c:manualLayout>
              </c:layout>
              <c:tx>
                <c:rich>
                  <a:bodyPr/>
                  <a:lstStyle/>
                  <a:p>
                    <a:fld id="{ED73BD9E-808D-40FC-BD42-98B562DB9E00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23D-4D2C-84D5-C6CD5C7AB7B1}"/>
                </c:ext>
              </c:extLst>
            </c:dLbl>
            <c:dLbl>
              <c:idx val="1"/>
              <c:layout>
                <c:manualLayout>
                  <c:x val="-2.7777777777778286E-3"/>
                  <c:y val="0.18151851851851852"/>
                </c:manualLayout>
              </c:layout>
              <c:tx>
                <c:rich>
                  <a:bodyPr/>
                  <a:lstStyle/>
                  <a:p>
                    <a:fld id="{B1E506BB-FDAE-4912-92EE-FA1A91ED673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23D-4D2C-84D5-C6CD5C7AB7B1}"/>
                </c:ext>
              </c:extLst>
            </c:dLbl>
            <c:dLbl>
              <c:idx val="2"/>
              <c:layout>
                <c:manualLayout>
                  <c:x val="5.5555555555555558E-3"/>
                  <c:y val="0.21914814814814806"/>
                </c:manualLayout>
              </c:layout>
              <c:tx>
                <c:rich>
                  <a:bodyPr/>
                  <a:lstStyle/>
                  <a:p>
                    <a:fld id="{5B8154E5-2B85-49F8-9F2B-2CC8EDB2161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23D-4D2C-84D5-C6CD5C7AB7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Lapas1!$A$9:$A$11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Lapas1!$B$9:$B$11</c:f>
              <c:numCache>
                <c:formatCode>General</c:formatCode>
                <c:ptCount val="3"/>
                <c:pt idx="0">
                  <c:v>778916</c:v>
                </c:pt>
                <c:pt idx="1">
                  <c:v>763820</c:v>
                </c:pt>
                <c:pt idx="2">
                  <c:v>769520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3D-4D2C-84D5-C6CD5C7AB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82911360"/>
        <c:axId val="-1105516336"/>
        <c:axId val="0"/>
      </c:bar3DChart>
      <c:catAx>
        <c:axId val="-128291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105516336"/>
        <c:crosses val="autoZero"/>
        <c:auto val="1"/>
        <c:lblAlgn val="ctr"/>
        <c:lblOffset val="100"/>
        <c:noMultiLvlLbl val="0"/>
      </c:catAx>
      <c:valAx>
        <c:axId val="-1105516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28291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Apsilankym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bibliotekose skai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č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ius vienam gyventojui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Lapas1!$A$32:$A$39</c:f>
              <c:strCache>
                <c:ptCount val="8"/>
                <c:pt idx="0">
                  <c:v> Širvintos</c:v>
                </c:pt>
                <c:pt idx="1">
                  <c:v> Elektrėnai</c:v>
                </c:pt>
                <c:pt idx="2">
                  <c:v> Ukmergė</c:v>
                </c:pt>
                <c:pt idx="3">
                  <c:v> Trakai</c:v>
                </c:pt>
                <c:pt idx="4">
                  <c:v> Švenčionys</c:v>
                </c:pt>
                <c:pt idx="5">
                  <c:v> Šalčininkai</c:v>
                </c:pt>
                <c:pt idx="6">
                  <c:v>Vilniaus m.</c:v>
                </c:pt>
                <c:pt idx="7">
                  <c:v> Vilniaus r.</c:v>
                </c:pt>
              </c:strCache>
            </c:strRef>
          </c:cat>
          <c:val>
            <c:numRef>
              <c:f>Lapas1!$B$32:$B$39</c:f>
              <c:numCache>
                <c:formatCode>General</c:formatCode>
                <c:ptCount val="8"/>
                <c:pt idx="0">
                  <c:v>6.6</c:v>
                </c:pt>
                <c:pt idx="1">
                  <c:v>5.53</c:v>
                </c:pt>
                <c:pt idx="2">
                  <c:v>4.88</c:v>
                </c:pt>
                <c:pt idx="3">
                  <c:v>4.4400000000000004</c:v>
                </c:pt>
                <c:pt idx="4">
                  <c:v>4.25</c:v>
                </c:pt>
                <c:pt idx="5">
                  <c:v>3.44</c:v>
                </c:pt>
                <c:pt idx="6">
                  <c:v>1.4</c:v>
                </c:pt>
                <c:pt idx="7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4-46FF-8C03-E7BAE45CCA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05509264"/>
        <c:axId val="-1105520688"/>
        <c:axId val="0"/>
      </c:bar3DChart>
      <c:catAx>
        <c:axId val="-110550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105520688"/>
        <c:crosses val="autoZero"/>
        <c:auto val="1"/>
        <c:lblAlgn val="ctr"/>
        <c:lblOffset val="100"/>
        <c:noMultiLvlLbl val="0"/>
      </c:catAx>
      <c:valAx>
        <c:axId val="-1105520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0550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skaičiaus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0.216481481481481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CC-4B6A-9BC7-86D4599A0FE3}"/>
                </c:ext>
              </c:extLst>
            </c:dLbl>
            <c:dLbl>
              <c:idx val="1"/>
              <c:layout>
                <c:manualLayout>
                  <c:x val="0"/>
                  <c:y val="0.18518518518518509"/>
                </c:manualLayout>
              </c:layout>
              <c:tx>
                <c:rich>
                  <a:bodyPr/>
                  <a:lstStyle/>
                  <a:p>
                    <a:fld id="{2E35F762-7971-4E0D-BF79-89E50265F0E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6CC-4B6A-9BC7-86D4599A0FE3}"/>
                </c:ext>
              </c:extLst>
            </c:dLbl>
            <c:dLbl>
              <c:idx val="2"/>
              <c:layout>
                <c:manualLayout>
                  <c:x val="8.3333333333333332E-3"/>
                  <c:y val="0.17174074074074067"/>
                </c:manualLayout>
              </c:layout>
              <c:tx>
                <c:rich>
                  <a:bodyPr/>
                  <a:lstStyle/>
                  <a:p>
                    <a:fld id="{1469EE39-D01A-4A51-A95B-90F9B724110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6CC-4B6A-9BC7-86D4599A0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Lapas1!$A$44:$A$46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Lapas1!$B$44:$B$46</c:f>
              <c:numCache>
                <c:formatCode>General</c:formatCode>
                <c:ptCount val="3"/>
                <c:pt idx="0">
                  <c:v>1716887</c:v>
                </c:pt>
                <c:pt idx="1">
                  <c:v>1683926</c:v>
                </c:pt>
                <c:pt idx="2">
                  <c:v>1620918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CC-4B6A-9BC7-86D4599A0F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05510352"/>
        <c:axId val="-1105519056"/>
        <c:axId val="0"/>
      </c:bar3DChart>
      <c:catAx>
        <c:axId val="-110551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105519056"/>
        <c:crosses val="autoZero"/>
        <c:auto val="1"/>
        <c:lblAlgn val="ctr"/>
        <c:lblOffset val="100"/>
        <c:noMultiLvlLbl val="0"/>
      </c:catAx>
      <c:valAx>
        <c:axId val="-1105519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0551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12</xdr:row>
      <xdr:rowOff>97447</xdr:rowOff>
    </xdr:from>
    <xdr:to>
      <xdr:col>7</xdr:col>
      <xdr:colOff>249115</xdr:colOff>
      <xdr:row>26</xdr:row>
      <xdr:rowOff>124557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293076</xdr:colOff>
      <xdr:row>12</xdr:row>
      <xdr:rowOff>95250</xdr:rowOff>
    </xdr:from>
    <xdr:to>
      <xdr:col>14</xdr:col>
      <xdr:colOff>578827</xdr:colOff>
      <xdr:row>26</xdr:row>
      <xdr:rowOff>131884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43963</xdr:colOff>
      <xdr:row>17</xdr:row>
      <xdr:rowOff>35168</xdr:rowOff>
    </xdr:from>
    <xdr:to>
      <xdr:col>8</xdr:col>
      <xdr:colOff>329712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446942</xdr:colOff>
      <xdr:row>17</xdr:row>
      <xdr:rowOff>43961</xdr:rowOff>
    </xdr:from>
    <xdr:to>
      <xdr:col>17</xdr:col>
      <xdr:colOff>117230</xdr:colOff>
      <xdr:row>31</xdr:row>
      <xdr:rowOff>104041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0</xdr:row>
      <xdr:rowOff>128587</xdr:rowOff>
    </xdr:from>
    <xdr:to>
      <xdr:col>10</xdr:col>
      <xdr:colOff>186149</xdr:colOff>
      <xdr:row>14</xdr:row>
      <xdr:rowOff>161587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123825</xdr:colOff>
      <xdr:row>1</xdr:row>
      <xdr:rowOff>42862</xdr:rowOff>
    </xdr:from>
    <xdr:to>
      <xdr:col>18</xdr:col>
      <xdr:colOff>176625</xdr:colOff>
      <xdr:row>15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447675</xdr:colOff>
      <xdr:row>19</xdr:row>
      <xdr:rowOff>185737</xdr:rowOff>
    </xdr:from>
    <xdr:to>
      <xdr:col>9</xdr:col>
      <xdr:colOff>500475</xdr:colOff>
      <xdr:row>34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533400</xdr:colOff>
      <xdr:row>20</xdr:row>
      <xdr:rowOff>23812</xdr:rowOff>
    </xdr:from>
    <xdr:to>
      <xdr:col>17</xdr:col>
      <xdr:colOff>586200</xdr:colOff>
      <xdr:row>34</xdr:row>
      <xdr:rowOff>56812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35"/>
  <sheetViews>
    <sheetView tabSelected="1" zoomScale="130" zoomScaleNormal="130" workbookViewId="0">
      <selection activeCell="R10" sqref="R10"/>
    </sheetView>
  </sheetViews>
  <sheetFormatPr defaultColWidth="8.85546875" defaultRowHeight="15" x14ac:dyDescent="0.25"/>
  <cols>
    <col min="1" max="1" width="4" style="2" customWidth="1"/>
    <col min="2" max="2" width="12.42578125" style="2" customWidth="1"/>
    <col min="3" max="4" width="8" style="2" customWidth="1"/>
    <col min="5" max="5" width="7.7109375" style="2" customWidth="1"/>
    <col min="6" max="7" width="8" style="2" customWidth="1"/>
    <col min="8" max="8" width="7.7109375" style="2" customWidth="1"/>
    <col min="9" max="10" width="8" style="2" customWidth="1"/>
    <col min="11" max="11" width="7.7109375" style="2" customWidth="1"/>
    <col min="12" max="13" width="8" style="2" customWidth="1"/>
    <col min="14" max="14" width="7.7109375" style="2" customWidth="1"/>
    <col min="15" max="16384" width="8.855468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1" x14ac:dyDescent="0.25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21" x14ac:dyDescent="0.25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x14ac:dyDescent="0.25">
      <c r="A4" s="30" t="s">
        <v>0</v>
      </c>
      <c r="B4" s="16" t="s">
        <v>1</v>
      </c>
      <c r="C4" s="33" t="s">
        <v>2</v>
      </c>
      <c r="D4" s="34"/>
      <c r="E4" s="35"/>
      <c r="F4" s="33" t="s">
        <v>3</v>
      </c>
      <c r="G4" s="34"/>
      <c r="H4" s="35"/>
      <c r="I4" s="33" t="s">
        <v>4</v>
      </c>
      <c r="J4" s="34"/>
      <c r="K4" s="35"/>
      <c r="L4" s="33" t="s">
        <v>5</v>
      </c>
      <c r="M4" s="34"/>
      <c r="N4" s="35"/>
      <c r="O4" s="4"/>
      <c r="P4" s="4"/>
      <c r="Q4" s="4"/>
      <c r="R4" s="5"/>
      <c r="S4" s="5"/>
      <c r="T4" s="5"/>
      <c r="U4" s="5"/>
    </row>
    <row r="5" spans="1:21" x14ac:dyDescent="0.25">
      <c r="A5" s="31"/>
      <c r="B5" s="17" t="s">
        <v>6</v>
      </c>
      <c r="C5" s="36">
        <v>2018</v>
      </c>
      <c r="D5" s="36">
        <v>2017</v>
      </c>
      <c r="E5" s="36" t="s">
        <v>7</v>
      </c>
      <c r="F5" s="36">
        <v>2018</v>
      </c>
      <c r="G5" s="36">
        <v>2017</v>
      </c>
      <c r="H5" s="36" t="s">
        <v>7</v>
      </c>
      <c r="I5" s="36">
        <v>2018</v>
      </c>
      <c r="J5" s="36">
        <v>2017</v>
      </c>
      <c r="K5" s="36" t="s">
        <v>7</v>
      </c>
      <c r="L5" s="36">
        <v>2018</v>
      </c>
      <c r="M5" s="36">
        <v>2017</v>
      </c>
      <c r="N5" s="36" t="s">
        <v>7</v>
      </c>
      <c r="O5" s="44">
        <v>3.1</v>
      </c>
      <c r="P5" s="44"/>
      <c r="Q5" s="44"/>
      <c r="R5" s="23"/>
      <c r="S5" s="23"/>
      <c r="T5" s="5"/>
      <c r="U5" s="5"/>
    </row>
    <row r="6" spans="1:21" x14ac:dyDescent="0.25">
      <c r="A6" s="32"/>
      <c r="B6" s="18" t="s">
        <v>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44"/>
      <c r="P6" s="44"/>
      <c r="Q6" s="44"/>
      <c r="R6" s="23"/>
      <c r="S6" s="23"/>
      <c r="T6" s="5"/>
      <c r="U6" s="5"/>
    </row>
    <row r="7" spans="1:21" x14ac:dyDescent="0.25">
      <c r="A7" s="19">
        <v>1</v>
      </c>
      <c r="B7" s="48" t="s">
        <v>9</v>
      </c>
      <c r="C7" s="19">
        <v>132330</v>
      </c>
      <c r="D7" s="19">
        <v>135687</v>
      </c>
      <c r="E7" s="19">
        <f>C7:C12-D7:D12</f>
        <v>-3357</v>
      </c>
      <c r="F7" s="19">
        <v>91815</v>
      </c>
      <c r="G7" s="19">
        <v>95119</v>
      </c>
      <c r="H7" s="19">
        <f>F7:F12-G7:G12</f>
        <v>-3304</v>
      </c>
      <c r="I7" s="19">
        <v>40515</v>
      </c>
      <c r="J7" s="19">
        <v>40568</v>
      </c>
      <c r="K7" s="19">
        <f>I7:I12-J7:J12</f>
        <v>-53</v>
      </c>
      <c r="L7" s="19" t="s">
        <v>10</v>
      </c>
      <c r="M7" s="19" t="s">
        <v>10</v>
      </c>
      <c r="N7" s="19" t="s">
        <v>10</v>
      </c>
      <c r="O7" s="45">
        <v>51534</v>
      </c>
      <c r="P7" s="46">
        <f>C7/O7</f>
        <v>2.5678193037606238</v>
      </c>
      <c r="Q7" s="45"/>
      <c r="R7" s="27"/>
      <c r="S7" s="27"/>
      <c r="T7" s="6"/>
      <c r="U7" s="6"/>
    </row>
    <row r="8" spans="1:21" x14ac:dyDescent="0.25">
      <c r="A8" s="19">
        <v>2</v>
      </c>
      <c r="B8" s="49" t="s">
        <v>11</v>
      </c>
      <c r="C8" s="19">
        <v>205923</v>
      </c>
      <c r="D8" s="19">
        <v>250794</v>
      </c>
      <c r="E8" s="19">
        <f t="shared" ref="E8" si="0">C8:C13-D8:D13</f>
        <v>-44871</v>
      </c>
      <c r="F8" s="19">
        <v>81756</v>
      </c>
      <c r="G8" s="19">
        <v>103880</v>
      </c>
      <c r="H8" s="19">
        <f t="shared" ref="H8" si="1">F8:F13-G8:G13</f>
        <v>-22124</v>
      </c>
      <c r="I8" s="19">
        <v>23143</v>
      </c>
      <c r="J8" s="19">
        <v>33623</v>
      </c>
      <c r="K8" s="19">
        <f t="shared" ref="K8" si="2">I8:I13-J8:J13</f>
        <v>-10480</v>
      </c>
      <c r="L8" s="19">
        <v>101024</v>
      </c>
      <c r="M8" s="19">
        <v>113291</v>
      </c>
      <c r="N8" s="19">
        <f>L8:L12-M8:M12</f>
        <v>-12267</v>
      </c>
      <c r="O8" s="45">
        <v>26077</v>
      </c>
      <c r="P8" s="46">
        <f t="shared" ref="P8:P11" si="3">C8/O8</f>
        <v>7.896728918203781</v>
      </c>
      <c r="Q8" s="45"/>
      <c r="R8" s="27"/>
      <c r="S8" s="27"/>
      <c r="T8" s="6"/>
      <c r="U8" s="6"/>
    </row>
    <row r="9" spans="1:21" x14ac:dyDescent="0.25">
      <c r="A9" s="19">
        <v>3</v>
      </c>
      <c r="B9" s="49" t="s">
        <v>12</v>
      </c>
      <c r="C9" s="19">
        <v>94412</v>
      </c>
      <c r="D9" s="19">
        <v>94358</v>
      </c>
      <c r="E9" s="19">
        <f>C9:C13-D9:D13</f>
        <v>54</v>
      </c>
      <c r="F9" s="19">
        <v>52196</v>
      </c>
      <c r="G9" s="19">
        <v>52167</v>
      </c>
      <c r="H9" s="19">
        <f>F9:F13-G9:G13</f>
        <v>29</v>
      </c>
      <c r="I9" s="19">
        <v>7518</v>
      </c>
      <c r="J9" s="19">
        <v>7510</v>
      </c>
      <c r="K9" s="19">
        <f>I9:I13-J9:J13</f>
        <v>8</v>
      </c>
      <c r="L9" s="19">
        <v>34698</v>
      </c>
      <c r="M9" s="19">
        <v>34681</v>
      </c>
      <c r="N9" s="19">
        <f t="shared" ref="N9" si="4">L9:L13-M9:M13</f>
        <v>17</v>
      </c>
      <c r="O9" s="45">
        <v>19605</v>
      </c>
      <c r="P9" s="46">
        <f t="shared" si="3"/>
        <v>4.8157102779903083</v>
      </c>
      <c r="Q9" s="45"/>
      <c r="R9" s="27"/>
      <c r="S9" s="27"/>
      <c r="T9" s="6"/>
      <c r="U9" s="6"/>
    </row>
    <row r="10" spans="1:21" x14ac:dyDescent="0.25">
      <c r="A10" s="19">
        <v>4</v>
      </c>
      <c r="B10" s="49" t="s">
        <v>13</v>
      </c>
      <c r="C10" s="19">
        <v>118935</v>
      </c>
      <c r="D10" s="19">
        <v>120927</v>
      </c>
      <c r="E10" s="19">
        <f>C10:C13-D10:D13</f>
        <v>-1992</v>
      </c>
      <c r="F10" s="19">
        <v>33387</v>
      </c>
      <c r="G10" s="19">
        <v>31414</v>
      </c>
      <c r="H10" s="19">
        <f>F10:F13-G10:G13</f>
        <v>1973</v>
      </c>
      <c r="I10" s="19">
        <v>15010</v>
      </c>
      <c r="J10" s="19">
        <v>14314</v>
      </c>
      <c r="K10" s="19">
        <f>I10:I13-J10:J13</f>
        <v>696</v>
      </c>
      <c r="L10" s="19">
        <v>70538</v>
      </c>
      <c r="M10" s="19">
        <v>75199</v>
      </c>
      <c r="N10" s="19">
        <f>L10:L13-M10:M13</f>
        <v>-4661</v>
      </c>
      <c r="O10" s="45">
        <v>19115</v>
      </c>
      <c r="P10" s="46">
        <f t="shared" si="3"/>
        <v>6.2220769029557941</v>
      </c>
      <c r="Q10" s="45"/>
      <c r="R10" s="27"/>
      <c r="S10" s="27"/>
      <c r="T10" s="6"/>
      <c r="U10" s="6"/>
    </row>
    <row r="11" spans="1:21" ht="15.75" thickBot="1" x14ac:dyDescent="0.3">
      <c r="A11" s="19">
        <v>5</v>
      </c>
      <c r="B11" s="49" t="s">
        <v>14</v>
      </c>
      <c r="C11" s="20">
        <v>131298</v>
      </c>
      <c r="D11" s="20">
        <v>127611</v>
      </c>
      <c r="E11" s="20">
        <f>C11:C13-D11:D13</f>
        <v>3687</v>
      </c>
      <c r="F11" s="19">
        <v>63001</v>
      </c>
      <c r="G11" s="19">
        <v>55903</v>
      </c>
      <c r="H11" s="20">
        <f>F11:F13-G11:G13</f>
        <v>7098</v>
      </c>
      <c r="I11" s="19" t="s">
        <v>10</v>
      </c>
      <c r="J11" s="19" t="s">
        <v>10</v>
      </c>
      <c r="K11" s="20" t="s">
        <v>10</v>
      </c>
      <c r="L11" s="19">
        <v>68297</v>
      </c>
      <c r="M11" s="19">
        <v>71708</v>
      </c>
      <c r="N11" s="20">
        <f>L11:L13-M11:M13</f>
        <v>-3411</v>
      </c>
      <c r="O11" s="45">
        <v>21764</v>
      </c>
      <c r="P11" s="46">
        <f t="shared" si="3"/>
        <v>6.0328064693990076</v>
      </c>
      <c r="Q11" s="45"/>
      <c r="R11" s="27"/>
      <c r="S11" s="27"/>
      <c r="T11" s="6"/>
      <c r="U11" s="6"/>
    </row>
    <row r="12" spans="1:21" ht="15.75" thickBot="1" x14ac:dyDescent="0.3">
      <c r="A12" s="38" t="s">
        <v>15</v>
      </c>
      <c r="B12" s="39"/>
      <c r="C12" s="50">
        <f>SUM(C7:C11)</f>
        <v>682898</v>
      </c>
      <c r="D12" s="50">
        <f>SUM(D7:D11)</f>
        <v>729377</v>
      </c>
      <c r="E12" s="50">
        <f>C12:C13-D12:D13</f>
        <v>-46479</v>
      </c>
      <c r="F12" s="50">
        <f>SUM(F7:F11)</f>
        <v>322155</v>
      </c>
      <c r="G12" s="50">
        <f>SUM(G7:G11)</f>
        <v>338483</v>
      </c>
      <c r="H12" s="50">
        <f>F12:F13-G12:G13</f>
        <v>-16328</v>
      </c>
      <c r="I12" s="50">
        <f>SUM(I7:I11)</f>
        <v>86186</v>
      </c>
      <c r="J12" s="50">
        <f>SUM(J7:J11)</f>
        <v>96015</v>
      </c>
      <c r="K12" s="50">
        <f>I12:I13-J12:J13</f>
        <v>-9829</v>
      </c>
      <c r="L12" s="50">
        <f>SUM(L8:L11)</f>
        <v>274557</v>
      </c>
      <c r="M12" s="50">
        <f>SUM(M8:M11)</f>
        <v>294879</v>
      </c>
      <c r="N12" s="50">
        <f>L12:L13-M12:M13</f>
        <v>-20322</v>
      </c>
      <c r="O12" s="47"/>
      <c r="P12" s="47"/>
      <c r="Q12" s="47"/>
      <c r="R12" s="28"/>
      <c r="S12" s="28"/>
      <c r="T12" s="7"/>
      <c r="U12" s="7"/>
    </row>
    <row r="13" spans="1:21" x14ac:dyDescent="0.25">
      <c r="A13" s="8"/>
      <c r="B13" s="9"/>
      <c r="C13" s="10"/>
      <c r="D13" s="10"/>
      <c r="E13" s="9"/>
      <c r="F13" s="10"/>
      <c r="G13" s="10"/>
      <c r="H13" s="9"/>
      <c r="I13" s="10"/>
      <c r="J13" s="10"/>
      <c r="K13" s="9"/>
      <c r="L13" s="10"/>
      <c r="M13" s="10"/>
      <c r="N13" s="9"/>
    </row>
    <row r="27" spans="1:16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15"/>
      <c r="L28" s="15"/>
      <c r="M28" s="15"/>
      <c r="N28" s="15"/>
      <c r="O28" s="15"/>
      <c r="P28" s="15"/>
    </row>
    <row r="29" spans="1:16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15"/>
      <c r="L29" s="15"/>
      <c r="M29" s="15"/>
      <c r="N29" s="15"/>
      <c r="O29" s="15"/>
      <c r="P29" s="15"/>
    </row>
    <row r="30" spans="1:16" x14ac:dyDescent="0.25">
      <c r="A30" s="22"/>
      <c r="B30" s="22">
        <v>2016</v>
      </c>
      <c r="C30" s="22">
        <v>714513</v>
      </c>
      <c r="D30" s="22"/>
      <c r="E30" s="22"/>
      <c r="F30" s="22"/>
      <c r="G30" s="22"/>
      <c r="H30" s="22"/>
      <c r="I30" s="22"/>
      <c r="J30" s="22"/>
      <c r="K30" s="15"/>
      <c r="L30" s="15"/>
      <c r="M30" s="15"/>
      <c r="N30" s="15"/>
      <c r="O30" s="15"/>
      <c r="P30" s="15"/>
    </row>
    <row r="31" spans="1:16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15"/>
      <c r="L31" s="15"/>
      <c r="M31" s="15"/>
      <c r="N31" s="15"/>
      <c r="O31" s="15"/>
      <c r="P31" s="15"/>
    </row>
    <row r="32" spans="1:16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15"/>
      <c r="L32" s="15"/>
      <c r="M32" s="15"/>
      <c r="N32" s="15"/>
      <c r="O32" s="15"/>
      <c r="P32" s="15"/>
    </row>
    <row r="33" spans="1:16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15"/>
      <c r="L33" s="15"/>
      <c r="M33" s="15"/>
      <c r="N33" s="15"/>
      <c r="O33" s="15"/>
      <c r="P33" s="15"/>
    </row>
    <row r="34" spans="1:16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15"/>
      <c r="L34" s="15"/>
      <c r="M34" s="15"/>
      <c r="N34" s="15"/>
      <c r="O34" s="15"/>
      <c r="P34" s="15"/>
    </row>
    <row r="35" spans="1:16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15"/>
      <c r="L35" s="15"/>
      <c r="M35" s="15"/>
      <c r="N35" s="15"/>
      <c r="O35" s="15"/>
      <c r="P35" s="15"/>
    </row>
  </sheetData>
  <sortState ref="B32:C35">
    <sortCondition descending="1" ref="C31"/>
  </sortState>
  <mergeCells count="22">
    <mergeCell ref="A12:B12"/>
    <mergeCell ref="M5:M6"/>
    <mergeCell ref="N5:N6"/>
    <mergeCell ref="O5:O6"/>
    <mergeCell ref="P5:P6"/>
    <mergeCell ref="Q5:Q6"/>
    <mergeCell ref="G5:G6"/>
    <mergeCell ref="H5:H6"/>
    <mergeCell ref="I5:I6"/>
    <mergeCell ref="J5:J6"/>
    <mergeCell ref="K5:K6"/>
    <mergeCell ref="L5:L6"/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5"/>
  <sheetViews>
    <sheetView zoomScale="130" zoomScaleNormal="130" workbookViewId="0">
      <selection activeCell="C16" sqref="C16:N16"/>
    </sheetView>
  </sheetViews>
  <sheetFormatPr defaultColWidth="8.85546875" defaultRowHeight="15" x14ac:dyDescent="0.25"/>
  <cols>
    <col min="1" max="1" width="4.140625" style="2" customWidth="1"/>
    <col min="2" max="2" width="11" style="2" bestFit="1" customWidth="1"/>
    <col min="3" max="3" width="8.85546875" style="2" customWidth="1"/>
    <col min="4" max="4" width="8" style="2" customWidth="1"/>
    <col min="5" max="5" width="7.7109375" style="2" customWidth="1"/>
    <col min="6" max="7" width="7" style="2" customWidth="1"/>
    <col min="8" max="8" width="7.7109375" style="2" customWidth="1"/>
    <col min="9" max="10" width="7" style="2" customWidth="1"/>
    <col min="11" max="11" width="7.7109375" style="2" customWidth="1"/>
    <col min="12" max="13" width="7" style="2" customWidth="1"/>
    <col min="14" max="14" width="7.7109375" style="2" customWidth="1"/>
    <col min="15" max="16384" width="8.85546875" style="2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x14ac:dyDescent="0.2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24" x14ac:dyDescent="0.25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4" x14ac:dyDescent="0.25">
      <c r="A4" s="30" t="s">
        <v>0</v>
      </c>
      <c r="B4" s="16" t="s">
        <v>1</v>
      </c>
      <c r="C4" s="33" t="s">
        <v>2</v>
      </c>
      <c r="D4" s="34"/>
      <c r="E4" s="35"/>
      <c r="F4" s="33" t="s">
        <v>3</v>
      </c>
      <c r="G4" s="34"/>
      <c r="H4" s="35"/>
      <c r="I4" s="33" t="s">
        <v>4</v>
      </c>
      <c r="J4" s="34"/>
      <c r="K4" s="35"/>
      <c r="L4" s="33" t="s">
        <v>5</v>
      </c>
      <c r="M4" s="34"/>
      <c r="N4" s="35"/>
      <c r="O4" s="15"/>
      <c r="P4" s="15"/>
      <c r="Q4" s="15"/>
      <c r="R4" s="15"/>
    </row>
    <row r="5" spans="1:24" x14ac:dyDescent="0.25">
      <c r="A5" s="31"/>
      <c r="B5" s="17" t="s">
        <v>6</v>
      </c>
      <c r="C5" s="36">
        <v>2018</v>
      </c>
      <c r="D5" s="36">
        <v>2017</v>
      </c>
      <c r="E5" s="36" t="s">
        <v>7</v>
      </c>
      <c r="F5" s="36">
        <v>2018</v>
      </c>
      <c r="G5" s="36">
        <v>2017</v>
      </c>
      <c r="H5" s="36" t="s">
        <v>7</v>
      </c>
      <c r="I5" s="36">
        <v>2018</v>
      </c>
      <c r="J5" s="36">
        <v>2017</v>
      </c>
      <c r="K5" s="36" t="s">
        <v>7</v>
      </c>
      <c r="L5" s="36">
        <v>2018</v>
      </c>
      <c r="M5" s="36">
        <v>2017</v>
      </c>
      <c r="N5" s="36" t="s">
        <v>7</v>
      </c>
      <c r="O5" s="15"/>
      <c r="P5" s="15"/>
      <c r="Q5" s="15"/>
      <c r="R5" s="15"/>
      <c r="S5" s="15"/>
      <c r="T5" s="15"/>
      <c r="U5" s="24"/>
      <c r="V5" s="24"/>
      <c r="W5" s="15"/>
      <c r="X5" s="15"/>
    </row>
    <row r="6" spans="1:24" x14ac:dyDescent="0.25">
      <c r="A6" s="32"/>
      <c r="B6" s="18" t="s">
        <v>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51">
        <v>3.1</v>
      </c>
      <c r="P6" s="51"/>
      <c r="Q6" s="51"/>
      <c r="R6" s="22"/>
      <c r="S6" s="22"/>
      <c r="T6" s="22"/>
      <c r="U6" s="25"/>
      <c r="V6" s="24"/>
      <c r="W6" s="15"/>
      <c r="X6" s="15"/>
    </row>
    <row r="7" spans="1:24" x14ac:dyDescent="0.25">
      <c r="A7" s="19">
        <v>1</v>
      </c>
      <c r="B7" s="48" t="s">
        <v>16</v>
      </c>
      <c r="C7" s="19">
        <v>127166</v>
      </c>
      <c r="D7" s="19">
        <v>136109</v>
      </c>
      <c r="E7" s="19">
        <f>C7:C16-D7:D16</f>
        <v>-8943</v>
      </c>
      <c r="F7" s="19">
        <v>45905</v>
      </c>
      <c r="G7" s="19">
        <v>49540</v>
      </c>
      <c r="H7" s="19">
        <f>F7:F16-G7:G16</f>
        <v>-3635</v>
      </c>
      <c r="I7" s="19">
        <v>31235</v>
      </c>
      <c r="J7" s="19">
        <v>32084</v>
      </c>
      <c r="K7" s="19">
        <f>I7:I16-J7:J16</f>
        <v>-849</v>
      </c>
      <c r="L7" s="19">
        <v>50026</v>
      </c>
      <c r="M7" s="19">
        <v>54485</v>
      </c>
      <c r="N7" s="19">
        <f>L7:L16-M7:M16</f>
        <v>-4459</v>
      </c>
      <c r="O7" s="45">
        <v>23724</v>
      </c>
      <c r="P7" s="52">
        <f t="shared" ref="P7:P13" si="0">C7/O7</f>
        <v>5.3602259315461138</v>
      </c>
      <c r="Q7" s="51"/>
      <c r="R7" s="22"/>
      <c r="S7" s="22"/>
      <c r="T7" s="22"/>
      <c r="U7" s="25"/>
      <c r="V7" s="24"/>
      <c r="W7" s="15"/>
      <c r="X7" s="15"/>
    </row>
    <row r="8" spans="1:24" x14ac:dyDescent="0.25">
      <c r="A8" s="19">
        <v>2</v>
      </c>
      <c r="B8" s="49" t="s">
        <v>17</v>
      </c>
      <c r="C8" s="19">
        <v>82965</v>
      </c>
      <c r="D8" s="19">
        <v>90584</v>
      </c>
      <c r="E8" s="19">
        <f>C8:C16-D8:D16</f>
        <v>-7619</v>
      </c>
      <c r="F8" s="19">
        <v>15745</v>
      </c>
      <c r="G8" s="19">
        <v>15976</v>
      </c>
      <c r="H8" s="19">
        <f>F8:F16-G8:G16</f>
        <v>-231</v>
      </c>
      <c r="I8" s="19">
        <v>23426</v>
      </c>
      <c r="J8" s="19">
        <v>23731</v>
      </c>
      <c r="K8" s="19">
        <f>I8:I16-J8:J16</f>
        <v>-305</v>
      </c>
      <c r="L8" s="19">
        <v>43794</v>
      </c>
      <c r="M8" s="19">
        <v>50877</v>
      </c>
      <c r="N8" s="19">
        <f>L8:L16-M8:M16</f>
        <v>-7083</v>
      </c>
      <c r="O8" s="45">
        <v>31265</v>
      </c>
      <c r="P8" s="52">
        <f t="shared" si="0"/>
        <v>2.6536062689908846</v>
      </c>
      <c r="Q8" s="51"/>
      <c r="R8" s="22"/>
      <c r="S8" s="22"/>
      <c r="T8" s="22"/>
      <c r="U8" s="25"/>
      <c r="V8" s="24"/>
      <c r="W8" s="15"/>
      <c r="X8" s="15"/>
    </row>
    <row r="9" spans="1:24" x14ac:dyDescent="0.25">
      <c r="A9" s="19">
        <v>3</v>
      </c>
      <c r="B9" s="49" t="s">
        <v>18</v>
      </c>
      <c r="C9" s="19">
        <v>67233</v>
      </c>
      <c r="D9" s="19">
        <v>64938</v>
      </c>
      <c r="E9" s="19">
        <f>C9:C17-D9:D17</f>
        <v>2295</v>
      </c>
      <c r="F9" s="19">
        <v>37961</v>
      </c>
      <c r="G9" s="19">
        <v>36041</v>
      </c>
      <c r="H9" s="19">
        <f>F9:F17-G9:G17</f>
        <v>1920</v>
      </c>
      <c r="I9" s="19" t="s">
        <v>10</v>
      </c>
      <c r="J9" s="19" t="s">
        <v>10</v>
      </c>
      <c r="K9" s="19" t="s">
        <v>10</v>
      </c>
      <c r="L9" s="19">
        <v>29272</v>
      </c>
      <c r="M9" s="19">
        <v>28897</v>
      </c>
      <c r="N9" s="19">
        <f>L9:L17-M9:M17</f>
        <v>375</v>
      </c>
      <c r="O9" s="45">
        <v>15570</v>
      </c>
      <c r="P9" s="52">
        <f t="shared" si="0"/>
        <v>4.3181117533718689</v>
      </c>
      <c r="Q9" s="51"/>
      <c r="R9" s="22"/>
      <c r="S9" s="22"/>
      <c r="T9" s="22"/>
      <c r="U9" s="25"/>
      <c r="V9" s="24"/>
      <c r="W9" s="15"/>
      <c r="X9" s="15"/>
    </row>
    <row r="10" spans="1:24" x14ac:dyDescent="0.25">
      <c r="A10" s="19">
        <v>4</v>
      </c>
      <c r="B10" s="49" t="s">
        <v>19</v>
      </c>
      <c r="C10" s="19">
        <v>111923</v>
      </c>
      <c r="D10" s="19">
        <v>114749</v>
      </c>
      <c r="E10" s="19">
        <f>C10:C17-D10:D17</f>
        <v>-2826</v>
      </c>
      <c r="F10" s="19">
        <v>37174</v>
      </c>
      <c r="G10" s="19">
        <v>38194</v>
      </c>
      <c r="H10" s="19">
        <f>F10:F17-G10:G17</f>
        <v>-1020</v>
      </c>
      <c r="I10" s="19">
        <v>39442</v>
      </c>
      <c r="J10" s="19">
        <v>37855</v>
      </c>
      <c r="K10" s="19">
        <f>I10:I17-J10:J17</f>
        <v>1587</v>
      </c>
      <c r="L10" s="19">
        <v>35307</v>
      </c>
      <c r="M10" s="19">
        <v>38700</v>
      </c>
      <c r="N10" s="19">
        <f>L10:L17-M10:M17</f>
        <v>-3393</v>
      </c>
      <c r="O10" s="45">
        <v>23881</v>
      </c>
      <c r="P10" s="52">
        <f t="shared" si="0"/>
        <v>4.6866965369959379</v>
      </c>
      <c r="Q10" s="51"/>
      <c r="R10" s="22"/>
      <c r="S10" s="22"/>
      <c r="T10" s="22"/>
      <c r="U10" s="25"/>
      <c r="V10" s="24"/>
      <c r="W10" s="15"/>
      <c r="X10" s="15"/>
    </row>
    <row r="11" spans="1:24" x14ac:dyDescent="0.25">
      <c r="A11" s="19">
        <v>5</v>
      </c>
      <c r="B11" s="49" t="s">
        <v>20</v>
      </c>
      <c r="C11" s="19">
        <v>159109</v>
      </c>
      <c r="D11" s="19">
        <v>158650</v>
      </c>
      <c r="E11" s="19">
        <f>C11:C17-D11:D17</f>
        <v>459</v>
      </c>
      <c r="F11" s="19">
        <v>45457</v>
      </c>
      <c r="G11" s="19">
        <v>45162</v>
      </c>
      <c r="H11" s="19">
        <f>F11:F17-G11:G17</f>
        <v>295</v>
      </c>
      <c r="I11" s="19">
        <v>53183</v>
      </c>
      <c r="J11" s="19">
        <v>52721</v>
      </c>
      <c r="K11" s="19">
        <f>I11:I17-J11:J17</f>
        <v>462</v>
      </c>
      <c r="L11" s="19">
        <v>60469</v>
      </c>
      <c r="M11" s="19">
        <v>60767</v>
      </c>
      <c r="N11" s="19">
        <f>L11:L17-M11:M17</f>
        <v>-298</v>
      </c>
      <c r="O11" s="45">
        <v>32492</v>
      </c>
      <c r="P11" s="52">
        <f t="shared" si="0"/>
        <v>4.896866921088268</v>
      </c>
      <c r="Q11" s="51"/>
      <c r="R11" s="22"/>
      <c r="S11" s="22"/>
      <c r="T11" s="22"/>
      <c r="U11" s="25"/>
      <c r="V11" s="24"/>
      <c r="W11" s="15"/>
      <c r="X11" s="15"/>
    </row>
    <row r="12" spans="1:24" x14ac:dyDescent="0.25">
      <c r="A12" s="19">
        <v>6</v>
      </c>
      <c r="B12" s="49" t="s">
        <v>21</v>
      </c>
      <c r="C12" s="19">
        <v>182584</v>
      </c>
      <c r="D12" s="19">
        <v>182378</v>
      </c>
      <c r="E12" s="19">
        <f>C12:C17-D12:D17</f>
        <v>206</v>
      </c>
      <c r="F12" s="19">
        <v>72728</v>
      </c>
      <c r="G12" s="19">
        <v>72971</v>
      </c>
      <c r="H12" s="19">
        <f>F12:F17-G12:G17</f>
        <v>-243</v>
      </c>
      <c r="I12" s="19" t="s">
        <v>10</v>
      </c>
      <c r="J12" s="19" t="s">
        <v>10</v>
      </c>
      <c r="K12" s="19" t="s">
        <v>10</v>
      </c>
      <c r="L12" s="19">
        <v>109756</v>
      </c>
      <c r="M12" s="19">
        <v>119407</v>
      </c>
      <c r="N12" s="19">
        <f>L12:L17-M12:M17</f>
        <v>-9651</v>
      </c>
      <c r="O12" s="45">
        <v>34376</v>
      </c>
      <c r="P12" s="52">
        <f t="shared" si="0"/>
        <v>5.3113800325808702</v>
      </c>
      <c r="Q12" s="51"/>
      <c r="R12" s="22"/>
      <c r="S12" s="22"/>
      <c r="T12" s="22"/>
      <c r="U12" s="25"/>
      <c r="V12" s="24"/>
      <c r="W12" s="15"/>
      <c r="X12" s="15"/>
    </row>
    <row r="13" spans="1:24" x14ac:dyDescent="0.25">
      <c r="A13" s="19">
        <v>7</v>
      </c>
      <c r="B13" s="49" t="s">
        <v>24</v>
      </c>
      <c r="C13" s="19">
        <v>71755</v>
      </c>
      <c r="D13" s="19">
        <v>76250</v>
      </c>
      <c r="E13" s="19">
        <f>C13:C17-D13:D17</f>
        <v>-4495</v>
      </c>
      <c r="F13" s="19">
        <v>7873</v>
      </c>
      <c r="G13" s="19">
        <v>10381</v>
      </c>
      <c r="H13" s="19">
        <f>F13:F17-G13:G17</f>
        <v>-2508</v>
      </c>
      <c r="I13" s="19">
        <v>13284</v>
      </c>
      <c r="J13" s="19">
        <v>13453</v>
      </c>
      <c r="K13" s="19">
        <f>I13:I17-J13:J17</f>
        <v>-169</v>
      </c>
      <c r="L13" s="19">
        <v>50598</v>
      </c>
      <c r="M13" s="19">
        <v>52416</v>
      </c>
      <c r="N13" s="19">
        <f>L13:L17-M13:M17</f>
        <v>-1818</v>
      </c>
      <c r="O13" s="45">
        <v>96575</v>
      </c>
      <c r="P13" s="52">
        <f t="shared" si="0"/>
        <v>0.74299767020450425</v>
      </c>
      <c r="Q13" s="51"/>
      <c r="R13" s="22"/>
      <c r="S13" s="22"/>
      <c r="T13" s="22"/>
      <c r="U13" s="26"/>
      <c r="V13" s="24"/>
      <c r="W13" s="15"/>
      <c r="X13" s="15"/>
    </row>
    <row r="14" spans="1:24" x14ac:dyDescent="0.25">
      <c r="A14" s="40" t="s">
        <v>22</v>
      </c>
      <c r="B14" s="41"/>
      <c r="C14" s="55">
        <f>SUM(C7:C13)</f>
        <v>802735</v>
      </c>
      <c r="D14" s="55">
        <f>SUM(D7:D13)</f>
        <v>823658</v>
      </c>
      <c r="E14" s="55">
        <f>C14:C17-D14:D17</f>
        <v>-20923</v>
      </c>
      <c r="F14" s="56">
        <f>SUM(F7:F13)</f>
        <v>262843</v>
      </c>
      <c r="G14" s="56">
        <f>SUM(G7:G13)</f>
        <v>268265</v>
      </c>
      <c r="H14" s="55">
        <f>SUM(H7:H13)</f>
        <v>-5422</v>
      </c>
      <c r="I14" s="55">
        <f>SUM(I7:I13)</f>
        <v>160570</v>
      </c>
      <c r="J14" s="55">
        <f>SUM(J7:J13)</f>
        <v>159844</v>
      </c>
      <c r="K14" s="55">
        <f>I14:I17-J14:J17</f>
        <v>726</v>
      </c>
      <c r="L14" s="56">
        <f>SUM(L7:L13)</f>
        <v>379222</v>
      </c>
      <c r="M14" s="56">
        <f>SUM(M7:M13)</f>
        <v>405549</v>
      </c>
      <c r="N14" s="55">
        <f>L14:L17-M14:M17</f>
        <v>-26327</v>
      </c>
      <c r="O14" s="53"/>
      <c r="P14" s="51"/>
      <c r="Q14" s="51"/>
      <c r="R14" s="22"/>
      <c r="S14" s="22"/>
      <c r="T14" s="22"/>
      <c r="U14" s="25"/>
      <c r="V14" s="24"/>
      <c r="W14" s="15"/>
      <c r="X14" s="15"/>
    </row>
    <row r="15" spans="1:24" ht="15.75" thickBot="1" x14ac:dyDescent="0.3">
      <c r="A15" s="20">
        <v>8</v>
      </c>
      <c r="B15" s="54" t="s">
        <v>23</v>
      </c>
      <c r="C15" s="20">
        <v>811676</v>
      </c>
      <c r="D15" s="20">
        <v>787004</v>
      </c>
      <c r="E15" s="20">
        <f>C15:C17-D15:D17</f>
        <v>24672</v>
      </c>
      <c r="F15" s="20">
        <v>133906</v>
      </c>
      <c r="G15" s="20">
        <v>92426</v>
      </c>
      <c r="H15" s="20">
        <f>F15:F17-G15:G17</f>
        <v>41480</v>
      </c>
      <c r="I15" s="20">
        <v>677770</v>
      </c>
      <c r="J15" s="20">
        <v>694578</v>
      </c>
      <c r="K15" s="20">
        <f>I15:I17-J15:J17</f>
        <v>-16808</v>
      </c>
      <c r="L15" s="20" t="s">
        <v>10</v>
      </c>
      <c r="M15" s="20" t="s">
        <v>10</v>
      </c>
      <c r="N15" s="21" t="s">
        <v>10</v>
      </c>
      <c r="O15" s="45">
        <v>547484</v>
      </c>
      <c r="P15" s="52">
        <f>C15/O15</f>
        <v>1.4825565678631705</v>
      </c>
      <c r="Q15" s="51"/>
      <c r="R15" s="22"/>
      <c r="S15" s="22"/>
      <c r="T15" s="22"/>
      <c r="U15" s="26"/>
      <c r="V15" s="24"/>
      <c r="W15" s="15"/>
      <c r="X15" s="15"/>
    </row>
    <row r="16" spans="1:24" ht="15.75" thickBot="1" x14ac:dyDescent="0.3">
      <c r="A16" s="42" t="s">
        <v>22</v>
      </c>
      <c r="B16" s="43"/>
      <c r="C16" s="50">
        <f>SUM(C14:C15)</f>
        <v>1614411</v>
      </c>
      <c r="D16" s="50">
        <f>SUM(D14:D15)</f>
        <v>1610662</v>
      </c>
      <c r="E16" s="50">
        <f>C16:C17-D16:D17</f>
        <v>3749</v>
      </c>
      <c r="F16" s="50">
        <f>SUM(F14:F15)</f>
        <v>396749</v>
      </c>
      <c r="G16" s="50">
        <f>G14</f>
        <v>268265</v>
      </c>
      <c r="H16" s="50">
        <f>F16:F17-G16:G17</f>
        <v>128484</v>
      </c>
      <c r="I16" s="50">
        <f>SUM(I14:I15)</f>
        <v>838340</v>
      </c>
      <c r="J16" s="50">
        <f>SUM(J14:J15)</f>
        <v>854422</v>
      </c>
      <c r="K16" s="50">
        <f>I16:I17-J16:J17</f>
        <v>-16082</v>
      </c>
      <c r="L16" s="50">
        <f>SUM(L14:L15)</f>
        <v>379222</v>
      </c>
      <c r="M16" s="50">
        <f>M14</f>
        <v>405549</v>
      </c>
      <c r="N16" s="50">
        <f>L16:L17-M16:M17</f>
        <v>-26327</v>
      </c>
      <c r="O16" s="51"/>
      <c r="P16" s="51"/>
      <c r="Q16" s="51"/>
      <c r="R16" s="22"/>
      <c r="S16" s="22"/>
      <c r="T16" s="22"/>
      <c r="U16" s="22"/>
      <c r="V16" s="15"/>
      <c r="W16" s="15"/>
      <c r="X16" s="15"/>
    </row>
    <row r="17" spans="1:24" x14ac:dyDescent="0.25">
      <c r="A17" s="13"/>
      <c r="B17" s="13"/>
      <c r="C17" s="14"/>
      <c r="D17" s="14"/>
      <c r="E17" s="14"/>
      <c r="F17" s="14"/>
      <c r="G17" s="14"/>
      <c r="H17" s="14"/>
      <c r="I17" s="14"/>
      <c r="J17" s="8"/>
      <c r="K17" s="8"/>
      <c r="L17" s="8"/>
      <c r="M17" s="8"/>
      <c r="N17" s="8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x14ac:dyDescent="0.25"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32" spans="1:24" x14ac:dyDescent="0.25">
      <c r="A32" s="22"/>
      <c r="B32" s="22"/>
      <c r="C32" s="22"/>
      <c r="D32" s="22"/>
      <c r="E32" s="22"/>
      <c r="F32" s="22"/>
      <c r="G32" s="22"/>
      <c r="H32" s="22"/>
      <c r="I32" s="22"/>
    </row>
    <row r="33" spans="1:15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15"/>
      <c r="K33" s="15"/>
      <c r="L33" s="15"/>
      <c r="M33" s="15"/>
      <c r="N33" s="15"/>
      <c r="O33" s="15"/>
    </row>
    <row r="34" spans="1:15" x14ac:dyDescent="0.25">
      <c r="A34" s="22"/>
      <c r="B34" s="22">
        <v>2016</v>
      </c>
      <c r="C34" s="22">
        <v>1626756</v>
      </c>
      <c r="D34" s="22"/>
      <c r="E34" s="22"/>
      <c r="F34" s="22"/>
      <c r="G34" s="22"/>
      <c r="H34" s="22"/>
      <c r="I34" s="22"/>
      <c r="J34" s="15"/>
      <c r="K34" s="15"/>
      <c r="L34" s="15"/>
      <c r="M34" s="15"/>
      <c r="N34" s="15"/>
      <c r="O34" s="15"/>
    </row>
    <row r="35" spans="1:1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15"/>
      <c r="K35" s="15"/>
      <c r="L35" s="15"/>
      <c r="M35" s="15"/>
      <c r="N35" s="15"/>
      <c r="O35" s="15"/>
    </row>
    <row r="36" spans="1:1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15"/>
      <c r="K36" s="15"/>
      <c r="L36" s="15"/>
      <c r="M36" s="15"/>
      <c r="N36" s="15"/>
      <c r="O36" s="15"/>
    </row>
    <row r="37" spans="1:15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15"/>
      <c r="K37" s="15"/>
      <c r="L37" s="15"/>
      <c r="M37" s="15"/>
      <c r="N37" s="15"/>
      <c r="O37" s="15"/>
    </row>
    <row r="38" spans="1:1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15"/>
      <c r="K38" s="15"/>
      <c r="L38" s="15"/>
      <c r="M38" s="15"/>
      <c r="N38" s="15"/>
      <c r="O38" s="15"/>
    </row>
    <row r="39" spans="1:15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15"/>
      <c r="K39" s="15"/>
      <c r="L39" s="15"/>
      <c r="M39" s="15"/>
      <c r="N39" s="15"/>
      <c r="O39" s="15"/>
    </row>
    <row r="40" spans="1:1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15"/>
      <c r="K40" s="15"/>
      <c r="L40" s="15"/>
      <c r="M40" s="15"/>
      <c r="N40" s="15"/>
      <c r="O40" s="15"/>
    </row>
    <row r="41" spans="1:1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15"/>
      <c r="K41" s="15"/>
      <c r="L41" s="15"/>
      <c r="M41" s="15"/>
      <c r="N41" s="15"/>
      <c r="O41" s="15"/>
    </row>
    <row r="42" spans="1:1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15"/>
      <c r="K42" s="15"/>
      <c r="L42" s="15"/>
      <c r="M42" s="15"/>
      <c r="N42" s="15"/>
      <c r="O42" s="15"/>
    </row>
    <row r="43" spans="1:1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15"/>
      <c r="K43" s="15"/>
      <c r="L43" s="15"/>
      <c r="M43" s="15"/>
      <c r="N43" s="15"/>
      <c r="O43" s="15"/>
    </row>
    <row r="44" spans="1:15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</sheetData>
  <mergeCells count="20">
    <mergeCell ref="A14:B14"/>
    <mergeCell ref="A16:B16"/>
    <mergeCell ref="G5:G6"/>
    <mergeCell ref="H5:H6"/>
    <mergeCell ref="I5:I6"/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J5:J6"/>
    <mergeCell ref="K5:K6"/>
    <mergeCell ref="L5:L6"/>
  </mergeCells>
  <conditionalFormatting sqref="O7:O13 O15">
    <cfRule type="cellIs" dxfId="1" priority="2" stopIfTrue="1" operator="lessThan">
      <formula>0</formula>
    </cfRule>
  </conditionalFormatting>
  <conditionalFormatting sqref="U6:U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0"/>
  <sheetViews>
    <sheetView workbookViewId="0">
      <selection activeCell="L18" sqref="L18"/>
    </sheetView>
  </sheetViews>
  <sheetFormatPr defaultRowHeight="15" x14ac:dyDescent="0.25"/>
  <sheetData>
    <row r="2" spans="1:2" x14ac:dyDescent="0.25">
      <c r="A2" s="11" t="s">
        <v>11</v>
      </c>
      <c r="B2">
        <v>9.27</v>
      </c>
    </row>
    <row r="3" spans="1:2" x14ac:dyDescent="0.25">
      <c r="A3" s="12" t="s">
        <v>14</v>
      </c>
      <c r="B3">
        <v>6.89</v>
      </c>
    </row>
    <row r="4" spans="1:2" x14ac:dyDescent="0.25">
      <c r="A4" s="12" t="s">
        <v>13</v>
      </c>
      <c r="B4">
        <v>5.31</v>
      </c>
    </row>
    <row r="5" spans="1:2" x14ac:dyDescent="0.25">
      <c r="A5" s="12" t="s">
        <v>12</v>
      </c>
      <c r="B5">
        <v>4.6399999999999997</v>
      </c>
    </row>
    <row r="6" spans="1:2" x14ac:dyDescent="0.25">
      <c r="A6" s="12" t="s">
        <v>9</v>
      </c>
      <c r="B6">
        <v>2.5099999999999998</v>
      </c>
    </row>
    <row r="9" spans="1:2" x14ac:dyDescent="0.25">
      <c r="A9">
        <v>2012</v>
      </c>
      <c r="B9">
        <v>778916</v>
      </c>
    </row>
    <row r="10" spans="1:2" x14ac:dyDescent="0.25">
      <c r="A10">
        <v>2013</v>
      </c>
      <c r="B10">
        <v>763820</v>
      </c>
    </row>
    <row r="11" spans="1:2" x14ac:dyDescent="0.25">
      <c r="A11">
        <v>2014</v>
      </c>
      <c r="B11">
        <v>769520</v>
      </c>
    </row>
    <row r="32" spans="1:2" x14ac:dyDescent="0.25">
      <c r="A32" t="s">
        <v>18</v>
      </c>
      <c r="B32">
        <v>6.6</v>
      </c>
    </row>
    <row r="33" spans="1:2" x14ac:dyDescent="0.25">
      <c r="A33" t="s">
        <v>16</v>
      </c>
      <c r="B33">
        <v>5.53</v>
      </c>
    </row>
    <row r="34" spans="1:2" x14ac:dyDescent="0.25">
      <c r="A34" t="s">
        <v>21</v>
      </c>
      <c r="B34">
        <v>4.88</v>
      </c>
    </row>
    <row r="35" spans="1:2" x14ac:dyDescent="0.25">
      <c r="A35" t="s">
        <v>20</v>
      </c>
      <c r="B35">
        <v>4.4400000000000004</v>
      </c>
    </row>
    <row r="36" spans="1:2" x14ac:dyDescent="0.25">
      <c r="A36" t="s">
        <v>19</v>
      </c>
      <c r="B36">
        <v>4.25</v>
      </c>
    </row>
    <row r="37" spans="1:2" x14ac:dyDescent="0.25">
      <c r="A37" t="s">
        <v>17</v>
      </c>
      <c r="B37">
        <v>3.44</v>
      </c>
    </row>
    <row r="38" spans="1:2" x14ac:dyDescent="0.25">
      <c r="A38" t="s">
        <v>25</v>
      </c>
      <c r="B38">
        <v>1.4</v>
      </c>
    </row>
    <row r="39" spans="1:2" x14ac:dyDescent="0.25">
      <c r="A39" t="s">
        <v>24</v>
      </c>
      <c r="B39">
        <v>0.68</v>
      </c>
    </row>
    <row r="44" spans="1:2" x14ac:dyDescent="0.25">
      <c r="A44">
        <v>2012</v>
      </c>
      <c r="B44">
        <v>1716887</v>
      </c>
    </row>
    <row r="45" spans="1:2" x14ac:dyDescent="0.25">
      <c r="A45">
        <v>2013</v>
      </c>
      <c r="B45">
        <v>1683926</v>
      </c>
    </row>
    <row r="46" spans="1:2" x14ac:dyDescent="0.25">
      <c r="A46">
        <v>2014</v>
      </c>
      <c r="B46">
        <v>1620918</v>
      </c>
    </row>
    <row r="49" spans="1:1" x14ac:dyDescent="0.25">
      <c r="A49">
        <f>B45-B44</f>
        <v>-32961</v>
      </c>
    </row>
    <row r="50" spans="1:1" x14ac:dyDescent="0.25">
      <c r="A50">
        <f>A49/B45*100</f>
        <v>-1.957390051581839</v>
      </c>
    </row>
  </sheetData>
  <sortState ref="A32:B39">
    <sortCondition descending="1" ref="B32:B3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2014-05-22T10:54:05Z</cp:lastPrinted>
  <dcterms:created xsi:type="dcterms:W3CDTF">2014-01-10T06:13:13Z</dcterms:created>
  <dcterms:modified xsi:type="dcterms:W3CDTF">2019-07-31T07:18:46Z</dcterms:modified>
</cp:coreProperties>
</file>