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285" yWindow="375" windowWidth="16935" windowHeight="7095"/>
  </bookViews>
  <sheets>
    <sheet name="Alytaus" sheetId="2" r:id="rId1"/>
    <sheet name="Vilniaus" sheetId="1" r:id="rId2"/>
    <sheet name="Sheet1" sheetId="4" state="hidden" r:id="rId3"/>
    <sheet name="Lapas1" sheetId="3" state="hidden" r:id="rId4"/>
  </sheets>
  <calcPr calcId="152511"/>
</workbook>
</file>

<file path=xl/calcChain.xml><?xml version="1.0" encoding="utf-8"?>
<calcChain xmlns="http://schemas.openxmlformats.org/spreadsheetml/2006/main">
  <c r="Y6" i="2" l="1"/>
  <c r="Y7" i="1"/>
  <c r="P14" i="1" l="1"/>
  <c r="L16" i="1"/>
  <c r="L14" i="1"/>
  <c r="H14" i="1"/>
  <c r="D16" i="1"/>
  <c r="D14" i="1"/>
  <c r="T16" i="1"/>
  <c r="U16" i="1"/>
  <c r="V16" i="1"/>
  <c r="S16" i="1"/>
  <c r="T14" i="1"/>
  <c r="U14" i="1"/>
  <c r="V14" i="1"/>
  <c r="S14" i="1"/>
  <c r="P12" i="2" l="1"/>
  <c r="L12" i="2"/>
  <c r="H12" i="2"/>
  <c r="D12" i="2"/>
  <c r="D18" i="4"/>
  <c r="E18" i="4"/>
  <c r="F18" i="4"/>
  <c r="C18" i="4"/>
  <c r="D12" i="4"/>
  <c r="E12" i="4"/>
  <c r="F12" i="4"/>
  <c r="C12" i="4"/>
  <c r="D11" i="2"/>
  <c r="P11" i="2" l="1"/>
  <c r="H11" i="2"/>
  <c r="P10" i="2" l="1"/>
  <c r="L10" i="2"/>
  <c r="H10" i="2"/>
  <c r="D10" i="2"/>
  <c r="P9" i="2" l="1"/>
  <c r="L9" i="2"/>
  <c r="H9" i="2"/>
  <c r="D9" i="2"/>
  <c r="P8" i="2" l="1"/>
  <c r="L8" i="2"/>
  <c r="H8" i="2"/>
  <c r="D8" i="2"/>
  <c r="L7" i="2" l="1"/>
  <c r="H7" i="2"/>
  <c r="D7" i="2"/>
  <c r="L15" i="1"/>
  <c r="D15" i="1"/>
  <c r="D13" i="1"/>
  <c r="D12" i="1"/>
  <c r="D11" i="1"/>
  <c r="D10" i="1"/>
  <c r="D9" i="1"/>
  <c r="D7" i="1"/>
  <c r="P8" i="1" l="1"/>
  <c r="L8" i="1"/>
  <c r="H8" i="1"/>
  <c r="D8" i="1"/>
  <c r="P9" i="1" l="1"/>
  <c r="P10" i="1"/>
  <c r="P11" i="1"/>
  <c r="P12" i="1"/>
  <c r="P13" i="1"/>
  <c r="P7" i="1"/>
  <c r="L13" i="1"/>
  <c r="L11" i="1"/>
  <c r="L10" i="1"/>
  <c r="L7" i="1"/>
  <c r="H9" i="1"/>
  <c r="H10" i="1"/>
  <c r="H11" i="1"/>
  <c r="H12" i="1"/>
  <c r="H13" i="1"/>
  <c r="H7" i="1"/>
  <c r="B24" i="3" l="1"/>
  <c r="B23" i="3"/>
  <c r="A24" i="3"/>
  <c r="A23" i="3"/>
  <c r="B11" i="3"/>
  <c r="B10" i="3"/>
  <c r="A11" i="3"/>
  <c r="A10" i="3"/>
  <c r="R8" i="1" l="1"/>
  <c r="R9" i="1"/>
  <c r="R10" i="1"/>
  <c r="R11" i="1"/>
  <c r="R12" i="1"/>
  <c r="R13" i="1"/>
  <c r="R7" i="1"/>
  <c r="N8" i="1"/>
  <c r="N10" i="1"/>
  <c r="N11" i="1"/>
  <c r="N13" i="1"/>
  <c r="N15" i="1"/>
  <c r="N7" i="1"/>
  <c r="J8" i="1"/>
  <c r="J9" i="1"/>
  <c r="J10" i="1"/>
  <c r="J11" i="1"/>
  <c r="J12" i="1"/>
  <c r="J13" i="1"/>
  <c r="J15" i="1"/>
  <c r="J7" i="1"/>
  <c r="F8" i="1"/>
  <c r="F9" i="1"/>
  <c r="F10" i="1"/>
  <c r="F11" i="1"/>
  <c r="F12" i="1"/>
  <c r="F13" i="1"/>
  <c r="F15" i="1"/>
  <c r="F7" i="1"/>
  <c r="Q14" i="1"/>
  <c r="Q16" i="1" s="1"/>
  <c r="O14" i="1"/>
  <c r="O16" i="1" s="1"/>
  <c r="M14" i="1"/>
  <c r="M16" i="1" s="1"/>
  <c r="K14" i="1"/>
  <c r="I14" i="1"/>
  <c r="I16" i="1" s="1"/>
  <c r="G14" i="1"/>
  <c r="E14" i="1"/>
  <c r="E16" i="1" s="1"/>
  <c r="C14" i="1"/>
  <c r="C16" i="1" s="1"/>
  <c r="N14" i="1" l="1"/>
  <c r="F16" i="1"/>
  <c r="R16" i="1"/>
  <c r="R14" i="1"/>
  <c r="J14" i="1"/>
  <c r="K16" i="1"/>
  <c r="N16" i="1" s="1"/>
  <c r="F14" i="1"/>
  <c r="G16" i="1"/>
  <c r="J16" i="1" s="1"/>
  <c r="R9" i="2"/>
  <c r="R10" i="2"/>
  <c r="R11" i="2"/>
  <c r="R8" i="2"/>
  <c r="N8" i="2"/>
  <c r="N9" i="2"/>
  <c r="N10" i="2"/>
  <c r="N7" i="2"/>
  <c r="J8" i="2"/>
  <c r="J9" i="2"/>
  <c r="J10" i="2"/>
  <c r="J11" i="2"/>
  <c r="J7" i="2"/>
  <c r="F8" i="2"/>
  <c r="F9" i="2"/>
  <c r="F10" i="2"/>
  <c r="F11" i="2"/>
  <c r="F7" i="2"/>
  <c r="Q12" i="2"/>
  <c r="O12" i="2"/>
  <c r="M12" i="2"/>
  <c r="K12" i="2"/>
  <c r="I12" i="2"/>
  <c r="G12" i="2"/>
  <c r="E12" i="2"/>
  <c r="C12" i="2"/>
  <c r="J12" i="2" l="1"/>
  <c r="R12" i="2"/>
  <c r="F12" i="2"/>
  <c r="N12" i="2"/>
</calcChain>
</file>

<file path=xl/sharedStrings.xml><?xml version="1.0" encoding="utf-8"?>
<sst xmlns="http://schemas.openxmlformats.org/spreadsheetml/2006/main" count="104" uniqueCount="36">
  <si>
    <t>Eil.</t>
  </si>
  <si>
    <t>Savivaldybių</t>
  </si>
  <si>
    <t xml:space="preserve">SVB </t>
  </si>
  <si>
    <t>VB</t>
  </si>
  <si>
    <t>Miesto fil.</t>
  </si>
  <si>
    <t>Kaimo fil.</t>
  </si>
  <si>
    <t>Nr.</t>
  </si>
  <si>
    <t>viešosios</t>
  </si>
  <si>
    <t>bibliotekos</t>
  </si>
  <si>
    <t>skaičius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</si>
  <si>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</si>
  <si>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</si>
  <si>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</si>
  <si>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</si>
  <si>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</si>
  <si>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</si>
  <si>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</si>
  <si>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</si>
  <si>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</si>
  <si>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</si>
  <si>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</si>
  <si>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</si>
  <si>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</si>
  <si>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</si>
  <si>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</si>
  <si>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skirtu-mas</t>
  </si>
  <si>
    <t>Vilniaus r.</t>
  </si>
  <si>
    <t>Vaikai</t>
  </si>
  <si>
    <t>Suaugusieji</t>
  </si>
  <si>
    <t>3.2.1. VILNIAUS APSKRITIES SAVIVALDYBIŲ VIEŠŲJŲ BIBLIOTEKŲ VARTOTOJŲ VAIKŲ SKAIČIUS 2016-2017 M.</t>
  </si>
  <si>
    <t>Vart. Suagusieji.</t>
  </si>
  <si>
    <t>SVB</t>
  </si>
  <si>
    <t>MF</t>
  </si>
  <si>
    <t>KF</t>
  </si>
  <si>
    <t>3.2.1. ALYTAUS APSKRITIES SAVIVALDYBIŲ VIEŠŲJŲ BIBLIOTEKŲ VARTOTOJŲ VAIKŲ SKAIČIUS 2016-2017 M.</t>
  </si>
  <si>
    <t xml:space="preserve">Vilniaus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</si>
</sst>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9" fontId="0" fillId="0" borderId="0" xfId="0" applyNumberFormat="1"/>
    <xf numFmtId="0" fontId="5" fillId="3" borderId="13" xfId="0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1" fontId="5" fillId="3" borderId="12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right"/>
    </xf>
    <xf numFmtId="1" fontId="5" fillId="3" borderId="14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13" fillId="2" borderId="0" xfId="0" applyFont="1" applyFill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vertical="top" wrapText="1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vertical="top" wrapText="1"/>
    </xf>
    <xf numFmtId="1" fontId="13" fillId="2" borderId="0" xfId="0" applyNumberFormat="1" applyFont="1" applyFill="1"/>
    <xf numFmtId="0" fontId="14" fillId="2" borderId="0" xfId="0" applyFont="1" applyFill="1"/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8" fillId="4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right" vertical="top" wrapText="1"/>
    </xf>
    <xf numFmtId="0" fontId="12" fillId="3" borderId="5" xfId="0" applyFont="1" applyFill="1" applyBorder="1" applyAlignment="1"/>
    <xf numFmtId="0" fontId="0" fillId="0" borderId="0" xfId="0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1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9157954214056575"/>
          <c:w val="0.86111111111111116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9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5026520122484691"/>
                  <c:y val="-0.201708588509769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(Alytaus!$Y$6,Alytaus!$C$12)</c:f>
              <c:numCache>
                <c:formatCode>General</c:formatCode>
                <c:ptCount val="2"/>
                <c:pt idx="0">
                  <c:v>31579</c:v>
                </c:pt>
                <c:pt idx="1">
                  <c:v>10854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Alytaus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5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73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806305152031251E-17"/>
                  <c:y val="0.19858274388446795"/>
                </c:manualLayout>
              </c:layout>
              <c:tx>
                <c:rich>
                  <a:bodyPr/>
                  <a:lstStyle/>
                  <a:p>
                    <a:fld id="{80DC7CF0-904F-49C5-A0B0-76E1D398B59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(-7,1%)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0.16203703703703712"/>
                </c:manualLayout>
              </c:layout>
              <c:tx>
                <c:rich>
                  <a:bodyPr/>
                  <a:lstStyle/>
                  <a:p>
                    <a:fld id="{2D11444F-DE9D-4B28-ABF3-9E829207B49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(Alytaus!$X$10,Alytaus!$Y$10,Alytaus!$C$5)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(Alytaus!$X$11,Alytaus!$Y$11,Alytaus!$C$12)</c:f>
              <c:numCache>
                <c:formatCode>General</c:formatCode>
                <c:ptCount val="3"/>
                <c:pt idx="0">
                  <c:v>12015</c:v>
                </c:pt>
                <c:pt idx="1">
                  <c:v>11161</c:v>
                </c:pt>
                <c:pt idx="2">
                  <c:v>10854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94363360"/>
        <c:axId val="-694360640"/>
        <c:axId val="0"/>
      </c:bar3DChart>
      <c:catAx>
        <c:axId val="-6943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4360640"/>
        <c:crosses val="autoZero"/>
        <c:auto val="1"/>
        <c:lblAlgn val="ctr"/>
        <c:lblOffset val="100"/>
        <c:noMultiLvlLbl val="0"/>
      </c:catAx>
      <c:valAx>
        <c:axId val="-694360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69436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77E-2"/>
          <c:y val="0.29401009431181846"/>
          <c:w val="0.85445553706784994"/>
          <c:h val="0.62804450338933104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6892814960629924"/>
                  <c:y val="-0.228595800524934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53908573928259"/>
                  <c:y val="8.5326990376202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(Vilniaus!$Y$7,Vilniaus!$C$16)</c:f>
              <c:numCache>
                <c:formatCode>0</c:formatCode>
                <c:ptCount val="2"/>
                <c:pt idx="0">
                  <c:v>78105</c:v>
                </c:pt>
                <c:pt idx="1">
                  <c:v>28869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5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8286E-3"/>
                  <c:y val="0.19907407407407407"/>
                </c:manualLayout>
              </c:layout>
              <c:tx>
                <c:rich>
                  <a:bodyPr/>
                  <a:lstStyle/>
                  <a:p>
                    <a:fld id="{0A6E8AFA-99F1-4692-AF61-7B7913B38305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(+5,0%)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0.1574074074074075"/>
                </c:manualLayout>
              </c:layout>
              <c:tx>
                <c:rich>
                  <a:bodyPr/>
                  <a:lstStyle/>
                  <a:p>
                    <a:fld id="{0FCB93B3-147A-4D35-9ECA-F872AC5F45F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(-8,5%)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(Vilniaus!$X$13,Vilniaus!$Y$13,Vilniaus!$C$5)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(Vilniaus!$X$14,Vilniaus!$Y$14,Vilniaus!$C$16)</c:f>
              <c:numCache>
                <c:formatCode>General</c:formatCode>
                <c:ptCount val="3"/>
                <c:pt idx="0">
                  <c:v>30032</c:v>
                </c:pt>
                <c:pt idx="1">
                  <c:v>31559</c:v>
                </c:pt>
                <c:pt idx="2" formatCode="0">
                  <c:v>28869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94360096"/>
        <c:axId val="-694030672"/>
        <c:axId val="0"/>
      </c:bar3DChart>
      <c:catAx>
        <c:axId val="-69436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4030672"/>
        <c:crosses val="autoZero"/>
        <c:auto val="1"/>
        <c:lblAlgn val="ctr"/>
        <c:lblOffset val="100"/>
        <c:noMultiLvlLbl val="0"/>
      </c:catAx>
      <c:valAx>
        <c:axId val="-694030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69436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</a:t>
            </a:r>
            <a:r>
              <a:rPr lang="lt-LT" b="1">
                <a:solidFill>
                  <a:schemeClr val="tx1"/>
                </a:solidFill>
              </a:rPr>
              <a:t>ties bibliotekų</a:t>
            </a:r>
            <a:r>
              <a:rPr lang="lt-LT" b="1" baseline="0">
                <a:solidFill>
                  <a:schemeClr val="tx1"/>
                </a:solidFill>
              </a:rPr>
              <a:t> vartotojai:</a:t>
            </a:r>
          </a:p>
          <a:p>
            <a:pPr>
              <a:defRPr/>
            </a:pPr>
            <a:r>
              <a:rPr lang="lt-LT" b="1" baseline="0">
                <a:solidFill>
                  <a:schemeClr val="tx1"/>
                </a:solidFill>
              </a:rPr>
              <a:t>vaikai ir suaugusieji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405555555555556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5452318460192477"/>
                  <c:y val="7.342228054826480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Vaikai</a:t>
                    </a:r>
                  </a:p>
                  <a:p>
                    <a:fld id="{BD7B3FFA-2378-4609-9622-3C2AA97347D2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329109798775153"/>
                  <c:y val="-0.1801480023330417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fld id="{4A7D4CCF-0B56-4B81-9AF7-91E9CFC163DC}" type="VALU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Vartotojų vaikų skaičiau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555555555555558E-3"/>
                  <c:y val="0.21759259259259259"/>
                </c:manualLayout>
              </c:layout>
              <c:tx>
                <c:rich>
                  <a:bodyPr/>
                  <a:lstStyle/>
                  <a:p>
                    <a:fld id="{5AAB622A-5F28-475B-9C04-43498E92781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0185067526415994E-16"/>
                  <c:y val="0.18992434210526316"/>
                </c:manualLayout>
              </c:layout>
              <c:tx>
                <c:rich>
                  <a:bodyPr/>
                  <a:lstStyle/>
                  <a:p>
                    <a:fld id="{3818EFEE-2979-47B0-8019-1BC5E5288F38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12880</c:v>
                </c:pt>
                <c:pt idx="1">
                  <c:v>12753</c:v>
                </c:pt>
                <c:pt idx="2">
                  <c:v>12419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43207840"/>
        <c:axId val="-443211104"/>
        <c:axId val="0"/>
      </c:bar3DChart>
      <c:catAx>
        <c:axId val="-4432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43211104"/>
        <c:crosses val="autoZero"/>
        <c:auto val="1"/>
        <c:lblAlgn val="ctr"/>
        <c:lblOffset val="100"/>
        <c:noMultiLvlLbl val="0"/>
      </c:catAx>
      <c:valAx>
        <c:axId val="-443211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4320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ties bibliotekų vartotojai: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8754057017543866"/>
          <c:w val="0.81388888888888888"/>
          <c:h val="0.59750146198830412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437270341207349"/>
                  <c:y val="6.823964712744240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Vaikai</a:t>
                    </a:r>
                  </a:p>
                  <a:p>
                    <a:fld id="{20ACA051-2A6F-42D9-8664-31B453644D98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4375339020122486"/>
                  <c:y val="-0.209232090643274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pPr>
                      <a:defRPr/>
                    </a:pPr>
                    <a:fld id="{590085D1-7851-4F22-8065-C81C333D4926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19444444444443"/>
                      <c:h val="0.1742592592592592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Lapas1!$B$13:$B$14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vaikų skaičiau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359733158355205"/>
          <c:y val="5.570175438596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209064327485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0.25065789473684208"/>
                </c:manualLayout>
              </c:layout>
              <c:tx>
                <c:rich>
                  <a:bodyPr/>
                  <a:lstStyle/>
                  <a:p>
                    <a:fld id="{ADEE95A0-744F-4DFA-966C-09FA30CEA76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5555555555554534E-3"/>
                  <c:y val="0.12997076023391813"/>
                </c:manualLayout>
              </c:layout>
              <c:tx>
                <c:rich>
                  <a:bodyPr/>
                  <a:lstStyle/>
                  <a:p>
                    <a:fld id="{81BE17CD-3C59-479B-85F8-414AB6E715DC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(-8,9%)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35016</c:v>
                </c:pt>
                <c:pt idx="1">
                  <c:v>35057</c:v>
                </c:pt>
                <c:pt idx="2">
                  <c:v>32277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43219808"/>
        <c:axId val="-443210560"/>
        <c:axId val="0"/>
      </c:bar3DChart>
      <c:catAx>
        <c:axId val="-44321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43210560"/>
        <c:crosses val="autoZero"/>
        <c:auto val="1"/>
        <c:lblAlgn val="ctr"/>
        <c:lblOffset val="100"/>
        <c:noMultiLvlLbl val="0"/>
      </c:catAx>
      <c:valAx>
        <c:axId val="-443210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4321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12</xdr:row>
      <xdr:rowOff>185371</xdr:rowOff>
    </xdr:from>
    <xdr:to>
      <xdr:col>9</xdr:col>
      <xdr:colOff>356008</xdr:colOff>
      <xdr:row>27</xdr:row>
      <xdr:rowOff>42271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395654</xdr:colOff>
      <xdr:row>12</xdr:row>
      <xdr:rowOff>181706</xdr:rowOff>
    </xdr:from>
    <xdr:to>
      <xdr:col>19</xdr:col>
      <xdr:colOff>180162</xdr:colOff>
      <xdr:row>27</xdr:row>
      <xdr:rowOff>38606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16</xdr:row>
      <xdr:rowOff>181708</xdr:rowOff>
    </xdr:from>
    <xdr:to>
      <xdr:col>9</xdr:col>
      <xdr:colOff>18969</xdr:colOff>
      <xdr:row>31</xdr:row>
      <xdr:rowOff>38608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58615</xdr:colOff>
      <xdr:row>16</xdr:row>
      <xdr:rowOff>181707</xdr:rowOff>
    </xdr:from>
    <xdr:to>
      <xdr:col>18</xdr:col>
      <xdr:colOff>246104</xdr:colOff>
      <xdr:row>31</xdr:row>
      <xdr:rowOff>38607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42862</xdr:rowOff>
    </xdr:from>
    <xdr:to>
      <xdr:col>10</xdr:col>
      <xdr:colOff>300450</xdr:colOff>
      <xdr:row>15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271462</xdr:colOff>
      <xdr:row>16</xdr:row>
      <xdr:rowOff>52387</xdr:rowOff>
    </xdr:from>
    <xdr:to>
      <xdr:col>10</xdr:col>
      <xdr:colOff>324262</xdr:colOff>
      <xdr:row>30</xdr:row>
      <xdr:rowOff>85387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</xdr:row>
      <xdr:rowOff>90487</xdr:rowOff>
    </xdr:from>
    <xdr:to>
      <xdr:col>18</xdr:col>
      <xdr:colOff>90900</xdr:colOff>
      <xdr:row>15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16</xdr:row>
      <xdr:rowOff>33337</xdr:rowOff>
    </xdr:from>
    <xdr:to>
      <xdr:col>18</xdr:col>
      <xdr:colOff>109950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A14"/>
  <sheetViews>
    <sheetView tabSelected="1" zoomScale="130" zoomScaleNormal="130" workbookViewId="0">
      <selection activeCell="W24" sqref="W24"/>
    </sheetView>
  </sheetViews>
  <sheetFormatPr defaultColWidth="8.85546875" defaultRowHeight="15" x14ac:dyDescent="0.25"/>
  <cols>
    <col min="1" max="1" width="3.28515625" style="1" customWidth="1"/>
    <col min="2" max="2" width="11.28515625" style="1" customWidth="1"/>
    <col min="3" max="3" width="6.85546875" style="1" customWidth="1"/>
    <col min="4" max="4" width="6.5703125" style="1" customWidth="1"/>
    <col min="5" max="5" width="7.28515625" style="1" customWidth="1"/>
    <col min="6" max="6" width="6.28515625" style="1" customWidth="1"/>
    <col min="7" max="7" width="6.7109375" style="1" customWidth="1"/>
    <col min="8" max="8" width="6" style="1" customWidth="1"/>
    <col min="9" max="9" width="5.5703125" style="1" customWidth="1"/>
    <col min="10" max="10" width="6.140625" style="1" customWidth="1"/>
    <col min="11" max="11" width="6" style="1" customWidth="1"/>
    <col min="12" max="12" width="6.42578125" style="1" customWidth="1"/>
    <col min="13" max="13" width="6.7109375" style="1" customWidth="1"/>
    <col min="14" max="14" width="6.42578125" style="1" customWidth="1"/>
    <col min="15" max="15" width="6.7109375" style="1" customWidth="1"/>
    <col min="16" max="16" width="6.42578125" style="1" customWidth="1"/>
    <col min="17" max="17" width="6.7109375" style="1" customWidth="1"/>
    <col min="18" max="18" width="7.42578125" style="1" customWidth="1"/>
    <col min="19" max="16384" width="8.85546875" style="1"/>
  </cols>
  <sheetData>
    <row r="2" spans="1:27" x14ac:dyDescent="0.25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7"/>
      <c r="T2" s="37"/>
      <c r="U2" s="37"/>
      <c r="V2" s="37"/>
      <c r="W2" s="37"/>
      <c r="X2" s="37"/>
      <c r="Y2" s="37"/>
      <c r="Z2" s="37"/>
      <c r="AA2" s="37"/>
    </row>
    <row r="3" spans="1:2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7"/>
      <c r="T3" s="37"/>
      <c r="U3" s="37"/>
      <c r="V3" s="37"/>
      <c r="W3" s="37"/>
      <c r="X3" s="37"/>
      <c r="Y3" s="37"/>
      <c r="Z3" s="37"/>
      <c r="AA3" s="37"/>
    </row>
    <row r="4" spans="1:27" x14ac:dyDescent="0.25">
      <c r="A4" s="18" t="s">
        <v>0</v>
      </c>
      <c r="B4" s="19" t="s">
        <v>1</v>
      </c>
      <c r="C4" s="41" t="s">
        <v>2</v>
      </c>
      <c r="D4" s="42"/>
      <c r="E4" s="42"/>
      <c r="F4" s="43"/>
      <c r="G4" s="41" t="s">
        <v>3</v>
      </c>
      <c r="H4" s="42"/>
      <c r="I4" s="42"/>
      <c r="J4" s="43"/>
      <c r="K4" s="41" t="s">
        <v>4</v>
      </c>
      <c r="L4" s="42"/>
      <c r="M4" s="42"/>
      <c r="N4" s="43"/>
      <c r="O4" s="41" t="s">
        <v>5</v>
      </c>
      <c r="P4" s="42"/>
      <c r="Q4" s="42"/>
      <c r="R4" s="43"/>
      <c r="S4" s="37"/>
      <c r="T4" s="37"/>
      <c r="U4" s="37"/>
      <c r="V4" s="37"/>
      <c r="W4" s="37"/>
      <c r="X4" s="37"/>
      <c r="Y4" s="37"/>
      <c r="Z4" s="37"/>
      <c r="AA4" s="37"/>
    </row>
    <row r="5" spans="1:27" x14ac:dyDescent="0.25">
      <c r="A5" s="20" t="s">
        <v>6</v>
      </c>
      <c r="B5" s="21" t="s">
        <v>7</v>
      </c>
      <c r="C5" s="46">
        <v>2017</v>
      </c>
      <c r="D5" s="47"/>
      <c r="E5" s="38">
        <v>2016</v>
      </c>
      <c r="F5" s="44" t="s">
        <v>25</v>
      </c>
      <c r="G5" s="46">
        <v>2017</v>
      </c>
      <c r="H5" s="47"/>
      <c r="I5" s="38">
        <v>2016</v>
      </c>
      <c r="J5" s="44" t="s">
        <v>25</v>
      </c>
      <c r="K5" s="46">
        <v>2017</v>
      </c>
      <c r="L5" s="47"/>
      <c r="M5" s="38">
        <v>2016</v>
      </c>
      <c r="N5" s="44" t="s">
        <v>25</v>
      </c>
      <c r="O5" s="46">
        <v>2017</v>
      </c>
      <c r="P5" s="47"/>
      <c r="Q5" s="38">
        <v>2016</v>
      </c>
      <c r="R5" s="44" t="s">
        <v>25</v>
      </c>
      <c r="S5" s="37"/>
      <c r="T5" s="37"/>
      <c r="U5" s="37"/>
      <c r="V5" s="37"/>
      <c r="W5" s="37"/>
      <c r="X5" s="17"/>
      <c r="Y5" s="17" t="s">
        <v>28</v>
      </c>
      <c r="Z5" s="17" t="s">
        <v>27</v>
      </c>
      <c r="AA5" s="37"/>
    </row>
    <row r="6" spans="1:27" x14ac:dyDescent="0.25">
      <c r="A6" s="22"/>
      <c r="B6" s="21" t="s">
        <v>8</v>
      </c>
      <c r="C6" s="23" t="s">
        <v>9</v>
      </c>
      <c r="D6" s="24" t="s">
        <v>10</v>
      </c>
      <c r="E6" s="39"/>
      <c r="F6" s="45"/>
      <c r="G6" s="25" t="s">
        <v>9</v>
      </c>
      <c r="H6" s="25" t="s">
        <v>10</v>
      </c>
      <c r="I6" s="39"/>
      <c r="J6" s="45"/>
      <c r="K6" s="26" t="s">
        <v>9</v>
      </c>
      <c r="L6" s="25" t="s">
        <v>10</v>
      </c>
      <c r="M6" s="39"/>
      <c r="N6" s="45"/>
      <c r="O6" s="26" t="s">
        <v>9</v>
      </c>
      <c r="P6" s="25" t="s">
        <v>10</v>
      </c>
      <c r="Q6" s="39"/>
      <c r="R6" s="45"/>
      <c r="S6" s="37"/>
      <c r="T6" s="37"/>
      <c r="U6" s="37"/>
      <c r="V6" s="37"/>
      <c r="W6" s="37"/>
      <c r="X6" s="17">
        <v>42433</v>
      </c>
      <c r="Y6" s="17">
        <f>X6-C12</f>
        <v>31579</v>
      </c>
      <c r="Z6" s="17"/>
      <c r="AA6" s="37"/>
    </row>
    <row r="7" spans="1:27" x14ac:dyDescent="0.25">
      <c r="A7" s="27">
        <v>1</v>
      </c>
      <c r="B7" s="28" t="s">
        <v>20</v>
      </c>
      <c r="C7" s="27">
        <v>1461</v>
      </c>
      <c r="D7" s="57">
        <f>C7/Sheet1!C13*100</f>
        <v>17.752126366950183</v>
      </c>
      <c r="E7" s="27">
        <v>1650</v>
      </c>
      <c r="F7" s="27">
        <f>C7:C12-E7:E12</f>
        <v>-189</v>
      </c>
      <c r="G7" s="27">
        <v>833</v>
      </c>
      <c r="H7" s="57">
        <f>G7/Sheet1!D13*100</f>
        <v>15.62265566391598</v>
      </c>
      <c r="I7" s="27">
        <v>911</v>
      </c>
      <c r="J7" s="27">
        <f>G7:G12-I7:I12</f>
        <v>-78</v>
      </c>
      <c r="K7" s="27">
        <v>628</v>
      </c>
      <c r="L7" s="57">
        <f>K7/Sheet1!E13*100</f>
        <v>21.670117322291237</v>
      </c>
      <c r="M7" s="27">
        <v>739</v>
      </c>
      <c r="N7" s="27">
        <f>K7:K12-M7:M12</f>
        <v>-111</v>
      </c>
      <c r="O7" s="27" t="s">
        <v>14</v>
      </c>
      <c r="P7" s="57" t="s">
        <v>14</v>
      </c>
      <c r="Q7" s="27" t="s">
        <v>14</v>
      </c>
      <c r="R7" s="27" t="s">
        <v>14</v>
      </c>
      <c r="S7" s="37"/>
      <c r="T7" s="37"/>
      <c r="U7" s="37"/>
      <c r="V7" s="37"/>
      <c r="W7" s="37"/>
      <c r="X7" s="17"/>
      <c r="Y7" s="17"/>
      <c r="Z7" s="17"/>
      <c r="AA7" s="37"/>
    </row>
    <row r="8" spans="1:27" ht="14.45" customHeight="1" x14ac:dyDescent="0.25">
      <c r="A8" s="27">
        <v>2</v>
      </c>
      <c r="B8" s="29" t="s">
        <v>21</v>
      </c>
      <c r="C8" s="27">
        <v>3238</v>
      </c>
      <c r="D8" s="57">
        <f>C8/Sheet1!C14*100</f>
        <v>23.674782481538347</v>
      </c>
      <c r="E8" s="27">
        <v>3265</v>
      </c>
      <c r="F8" s="27">
        <f t="shared" ref="F8:F9" si="0">C8:C13-E8:E13</f>
        <v>-27</v>
      </c>
      <c r="G8" s="27">
        <v>1340</v>
      </c>
      <c r="H8" s="57">
        <f>G8/Sheet1!D14*100</f>
        <v>20.704573547589618</v>
      </c>
      <c r="I8" s="27">
        <v>1372</v>
      </c>
      <c r="J8" s="27">
        <f t="shared" ref="J8:J9" si="1">G8:G13-I8:I13</f>
        <v>-32</v>
      </c>
      <c r="K8" s="27">
        <v>373</v>
      </c>
      <c r="L8" s="57">
        <f>K8/Sheet1!E14*100</f>
        <v>28.582375478927201</v>
      </c>
      <c r="M8" s="27">
        <v>351</v>
      </c>
      <c r="N8" s="27">
        <f t="shared" ref="N8:N9" si="2">K8:K13-M8:M13</f>
        <v>22</v>
      </c>
      <c r="O8" s="27">
        <v>1525</v>
      </c>
      <c r="P8" s="57">
        <f>O8/Sheet1!F14*100</f>
        <v>25.847457627118644</v>
      </c>
      <c r="Q8" s="27">
        <v>1542</v>
      </c>
      <c r="R8" s="27">
        <f>O8:O12-Q8:Q12</f>
        <v>-17</v>
      </c>
      <c r="S8" s="37"/>
      <c r="T8" s="37"/>
      <c r="U8" s="37"/>
      <c r="V8" s="37"/>
      <c r="W8" s="37"/>
      <c r="X8" s="17"/>
      <c r="Y8" s="17"/>
      <c r="Z8" s="17"/>
      <c r="AA8" s="37"/>
    </row>
    <row r="9" spans="1:27" x14ac:dyDescent="0.25">
      <c r="A9" s="27">
        <v>3</v>
      </c>
      <c r="B9" s="29" t="s">
        <v>22</v>
      </c>
      <c r="C9" s="27">
        <v>2146</v>
      </c>
      <c r="D9" s="57">
        <f>C9/Sheet1!C15*100</f>
        <v>31.287359673421783</v>
      </c>
      <c r="E9" s="27">
        <v>2149</v>
      </c>
      <c r="F9" s="27">
        <f t="shared" si="0"/>
        <v>-3</v>
      </c>
      <c r="G9" s="27">
        <v>1518</v>
      </c>
      <c r="H9" s="57">
        <f>G9/Sheet1!D15*100</f>
        <v>31.208881578947366</v>
      </c>
      <c r="I9" s="27">
        <v>1515</v>
      </c>
      <c r="J9" s="27">
        <f t="shared" si="1"/>
        <v>3</v>
      </c>
      <c r="K9" s="27">
        <v>310</v>
      </c>
      <c r="L9" s="57">
        <f>K9/Sheet1!E15*100</f>
        <v>32.631578947368425</v>
      </c>
      <c r="M9" s="27">
        <v>310</v>
      </c>
      <c r="N9" s="27">
        <f t="shared" si="2"/>
        <v>0</v>
      </c>
      <c r="O9" s="27">
        <v>318</v>
      </c>
      <c r="P9" s="57">
        <f>O9/Sheet1!F15*100</f>
        <v>30.43062200956938</v>
      </c>
      <c r="Q9" s="27">
        <v>324</v>
      </c>
      <c r="R9" s="27">
        <f t="shared" ref="R9:R10" si="3">O9:O13-Q9:Q13</f>
        <v>-6</v>
      </c>
      <c r="S9" s="37"/>
      <c r="T9" s="37"/>
      <c r="U9" s="37"/>
      <c r="V9" s="37"/>
      <c r="W9" s="37"/>
      <c r="X9" s="17"/>
      <c r="Y9" s="17"/>
      <c r="Z9" s="17"/>
      <c r="AA9" s="37"/>
    </row>
    <row r="10" spans="1:27" x14ac:dyDescent="0.25">
      <c r="A10" s="27">
        <v>4</v>
      </c>
      <c r="B10" s="29" t="s">
        <v>23</v>
      </c>
      <c r="C10" s="27">
        <v>2041</v>
      </c>
      <c r="D10" s="57">
        <f>C10/Sheet1!C16*100</f>
        <v>33.819386909693456</v>
      </c>
      <c r="E10" s="27">
        <v>1995</v>
      </c>
      <c r="F10" s="27">
        <f>C10:C14-E10:E14</f>
        <v>46</v>
      </c>
      <c r="G10" s="27">
        <v>805</v>
      </c>
      <c r="H10" s="57">
        <f>G10/Sheet1!D16*100</f>
        <v>43.443065299514302</v>
      </c>
      <c r="I10" s="27">
        <v>819</v>
      </c>
      <c r="J10" s="27">
        <f>G10:G14-I10:I14</f>
        <v>-14</v>
      </c>
      <c r="K10" s="27">
        <v>153</v>
      </c>
      <c r="L10" s="57">
        <f>K10/Sheet1!E16*100</f>
        <v>31.546391752577318</v>
      </c>
      <c r="M10" s="27">
        <v>184</v>
      </c>
      <c r="N10" s="27">
        <f>K10:K14-M10:M14</f>
        <v>-31</v>
      </c>
      <c r="O10" s="27">
        <v>1083</v>
      </c>
      <c r="P10" s="57">
        <f>O10/Sheet1!F16*100</f>
        <v>29.294022180146062</v>
      </c>
      <c r="Q10" s="27">
        <v>1135</v>
      </c>
      <c r="R10" s="27">
        <f t="shared" si="3"/>
        <v>-52</v>
      </c>
      <c r="S10" s="37"/>
      <c r="T10" s="37"/>
      <c r="U10" s="37"/>
      <c r="V10" s="37"/>
      <c r="W10" s="37"/>
      <c r="X10" s="17">
        <v>2015</v>
      </c>
      <c r="Y10" s="17">
        <v>2016</v>
      </c>
      <c r="Z10" s="17"/>
      <c r="AA10" s="37"/>
    </row>
    <row r="11" spans="1:27" ht="15.75" thickBot="1" x14ac:dyDescent="0.3">
      <c r="A11" s="27">
        <v>5</v>
      </c>
      <c r="B11" s="29" t="s">
        <v>24</v>
      </c>
      <c r="C11" s="58">
        <v>1968</v>
      </c>
      <c r="D11" s="57">
        <f>C11/Sheet1!C17*100</f>
        <v>25.786163522012579</v>
      </c>
      <c r="E11" s="58">
        <v>2102</v>
      </c>
      <c r="F11" s="58">
        <f>C11:C14-E11:E14</f>
        <v>-134</v>
      </c>
      <c r="G11" s="27">
        <v>893</v>
      </c>
      <c r="H11" s="57">
        <f>G11/Sheet1!D17*100</f>
        <v>28.331218274111674</v>
      </c>
      <c r="I11" s="27">
        <v>1010</v>
      </c>
      <c r="J11" s="58">
        <f>G11:G14-I11:I14</f>
        <v>-117</v>
      </c>
      <c r="K11" s="27" t="s">
        <v>14</v>
      </c>
      <c r="L11" s="57" t="s">
        <v>14</v>
      </c>
      <c r="M11" s="27" t="s">
        <v>14</v>
      </c>
      <c r="N11" s="58" t="s">
        <v>14</v>
      </c>
      <c r="O11" s="27">
        <v>1075</v>
      </c>
      <c r="P11" s="57">
        <f>O11/Sheet1!F17*100</f>
        <v>23.995535714285715</v>
      </c>
      <c r="Q11" s="27">
        <v>1092</v>
      </c>
      <c r="R11" s="58">
        <f>O11:O14-Q11:Q14</f>
        <v>-17</v>
      </c>
      <c r="S11" s="37"/>
      <c r="T11" s="37"/>
      <c r="U11" s="37"/>
      <c r="V11" s="37"/>
      <c r="W11" s="37"/>
      <c r="X11" s="17">
        <v>12015</v>
      </c>
      <c r="Y11" s="17">
        <v>11161</v>
      </c>
      <c r="Z11" s="17"/>
      <c r="AA11" s="37"/>
    </row>
    <row r="12" spans="1:27" ht="15" customHeight="1" thickBot="1" x14ac:dyDescent="0.3">
      <c r="A12" s="48" t="s">
        <v>19</v>
      </c>
      <c r="B12" s="49"/>
      <c r="C12" s="6">
        <f>SUM(C7:C11)</f>
        <v>10854</v>
      </c>
      <c r="D12" s="7">
        <f>C12/Sheet1!C18*100</f>
        <v>25.579148304385736</v>
      </c>
      <c r="E12" s="6">
        <f>SUM(E7:E11)</f>
        <v>11161</v>
      </c>
      <c r="F12" s="6">
        <f>C12:C14-E12:E14</f>
        <v>-307</v>
      </c>
      <c r="G12" s="6">
        <f>SUM(G7:G11)</f>
        <v>5389</v>
      </c>
      <c r="H12" s="7">
        <f>G12/Sheet1!D18*100</f>
        <v>24.865039450006922</v>
      </c>
      <c r="I12" s="6">
        <f>SUM(I7:I11)</f>
        <v>5627</v>
      </c>
      <c r="J12" s="6">
        <f>G12:G14-I12:I14</f>
        <v>-238</v>
      </c>
      <c r="K12" s="6">
        <f>SUM(K7:K11)</f>
        <v>1464</v>
      </c>
      <c r="L12" s="7">
        <f>K12/Sheet1!E18*100</f>
        <v>25.966654842142606</v>
      </c>
      <c r="M12" s="6">
        <f>SUM(M7:M11)</f>
        <v>1584</v>
      </c>
      <c r="N12" s="6">
        <f>K12:K14-M12:M14</f>
        <v>-120</v>
      </c>
      <c r="O12" s="6">
        <f>SUM(O8:O11)</f>
        <v>4001</v>
      </c>
      <c r="P12" s="7">
        <f>O12/Sheet1!F18*100</f>
        <v>26.458140457611428</v>
      </c>
      <c r="Q12" s="6">
        <f>SUM(Q8:Q11)</f>
        <v>4093</v>
      </c>
      <c r="R12" s="6">
        <f>O12:O14-Q12:Q14</f>
        <v>-92</v>
      </c>
      <c r="S12" s="37"/>
      <c r="T12" s="37"/>
      <c r="U12" s="37"/>
      <c r="V12" s="37"/>
      <c r="W12" s="37"/>
      <c r="X12" s="37"/>
      <c r="Y12" s="37"/>
      <c r="Z12" s="37"/>
      <c r="AA12" s="37"/>
    </row>
    <row r="13" spans="1:27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7"/>
      <c r="T13" s="37"/>
      <c r="U13" s="37"/>
      <c r="V13" s="37"/>
      <c r="W13" s="37"/>
      <c r="X13" s="37"/>
      <c r="Y13" s="37"/>
      <c r="Z13" s="37"/>
      <c r="AA13" s="37"/>
    </row>
    <row r="14" spans="1:27" x14ac:dyDescent="0.25">
      <c r="A14" s="4"/>
      <c r="B14" s="2"/>
      <c r="C14" s="2"/>
      <c r="D14" s="2"/>
      <c r="E14" s="2"/>
      <c r="F14" s="2"/>
      <c r="G14" s="2"/>
      <c r="H14" s="2"/>
      <c r="I14" s="2"/>
      <c r="S14" s="37"/>
      <c r="T14" s="37"/>
      <c r="U14" s="37"/>
      <c r="V14" s="37"/>
      <c r="W14" s="37"/>
      <c r="X14" s="37"/>
      <c r="Y14" s="37"/>
      <c r="Z14" s="37"/>
      <c r="AA14" s="37"/>
    </row>
  </sheetData>
  <mergeCells count="18">
    <mergeCell ref="A12:B12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18"/>
  <sheetViews>
    <sheetView zoomScale="130" zoomScaleNormal="130" workbookViewId="0">
      <selection activeCell="W21" sqref="W21"/>
    </sheetView>
  </sheetViews>
  <sheetFormatPr defaultColWidth="8.85546875" defaultRowHeight="15" x14ac:dyDescent="0.25"/>
  <cols>
    <col min="1" max="1" width="3.7109375" style="1" customWidth="1"/>
    <col min="2" max="2" width="10.42578125" style="1" customWidth="1"/>
    <col min="3" max="3" width="7.28515625" style="1" customWidth="1"/>
    <col min="4" max="4" width="7.140625" style="1" customWidth="1"/>
    <col min="5" max="5" width="7.42578125" style="1" customWidth="1"/>
    <col min="6" max="6" width="7" style="1" customWidth="1"/>
    <col min="7" max="9" width="7.28515625" style="1" customWidth="1"/>
    <col min="10" max="10" width="6.85546875" style="1" customWidth="1"/>
    <col min="11" max="11" width="7.140625" style="1" customWidth="1"/>
    <col min="12" max="12" width="7.28515625" style="1" customWidth="1"/>
    <col min="13" max="13" width="7.140625" style="1" customWidth="1"/>
    <col min="14" max="14" width="6.28515625" style="1" customWidth="1"/>
    <col min="15" max="15" width="6.7109375" style="1" customWidth="1"/>
    <col min="16" max="16" width="7.5703125" style="1" customWidth="1"/>
    <col min="17" max="17" width="6.42578125" style="1" customWidth="1"/>
    <col min="18" max="18" width="6.7109375" style="1" customWidth="1"/>
    <col min="19" max="16384" width="8.85546875" style="1"/>
  </cols>
  <sheetData>
    <row r="2" spans="1:26" x14ac:dyDescent="0.25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7"/>
      <c r="T3" s="37"/>
      <c r="U3" s="37"/>
      <c r="V3" s="37"/>
      <c r="W3" s="37"/>
      <c r="X3" s="37"/>
    </row>
    <row r="4" spans="1:26" x14ac:dyDescent="0.25">
      <c r="A4" s="30" t="s">
        <v>0</v>
      </c>
      <c r="B4" s="19" t="s">
        <v>1</v>
      </c>
      <c r="C4" s="52" t="s">
        <v>2</v>
      </c>
      <c r="D4" s="52"/>
      <c r="E4" s="52"/>
      <c r="F4" s="52"/>
      <c r="G4" s="52" t="s">
        <v>3</v>
      </c>
      <c r="H4" s="52"/>
      <c r="I4" s="52"/>
      <c r="J4" s="52"/>
      <c r="K4" s="52" t="s">
        <v>4</v>
      </c>
      <c r="L4" s="52"/>
      <c r="M4" s="52"/>
      <c r="N4" s="52"/>
      <c r="O4" s="52" t="s">
        <v>5</v>
      </c>
      <c r="P4" s="52"/>
      <c r="Q4" s="52"/>
      <c r="R4" s="52"/>
      <c r="S4" s="37"/>
      <c r="T4" s="37"/>
      <c r="U4" s="37"/>
      <c r="V4" s="37"/>
      <c r="W4" s="37"/>
      <c r="X4" s="37"/>
      <c r="Y4" s="37"/>
      <c r="Z4" s="37"/>
    </row>
    <row r="5" spans="1:26" ht="15" customHeight="1" x14ac:dyDescent="0.25">
      <c r="A5" s="30" t="s">
        <v>6</v>
      </c>
      <c r="B5" s="21" t="s">
        <v>7</v>
      </c>
      <c r="C5" s="50">
        <v>2017</v>
      </c>
      <c r="D5" s="50"/>
      <c r="E5" s="50">
        <v>2016</v>
      </c>
      <c r="F5" s="53" t="s">
        <v>25</v>
      </c>
      <c r="G5" s="50">
        <v>2017</v>
      </c>
      <c r="H5" s="50"/>
      <c r="I5" s="50">
        <v>2016</v>
      </c>
      <c r="J5" s="53" t="s">
        <v>25</v>
      </c>
      <c r="K5" s="50">
        <v>2017</v>
      </c>
      <c r="L5" s="50"/>
      <c r="M5" s="50">
        <v>2016</v>
      </c>
      <c r="N5" s="53" t="s">
        <v>25</v>
      </c>
      <c r="O5" s="50">
        <v>2017</v>
      </c>
      <c r="P5" s="50"/>
      <c r="Q5" s="50">
        <v>2016</v>
      </c>
      <c r="R5" s="53" t="s">
        <v>25</v>
      </c>
      <c r="S5" s="37"/>
      <c r="T5" s="37"/>
      <c r="U5" s="37"/>
      <c r="V5" s="37"/>
      <c r="W5" s="37"/>
      <c r="X5" s="37"/>
      <c r="Y5" s="37"/>
      <c r="Z5" s="37"/>
    </row>
    <row r="6" spans="1:26" x14ac:dyDescent="0.25">
      <c r="A6" s="31"/>
      <c r="B6" s="31" t="s">
        <v>8</v>
      </c>
      <c r="C6" s="26" t="s">
        <v>9</v>
      </c>
      <c r="D6" s="26" t="s">
        <v>10</v>
      </c>
      <c r="E6" s="50"/>
      <c r="F6" s="53"/>
      <c r="G6" s="26" t="s">
        <v>9</v>
      </c>
      <c r="H6" s="26" t="s">
        <v>10</v>
      </c>
      <c r="I6" s="50"/>
      <c r="J6" s="53"/>
      <c r="K6" s="26" t="s">
        <v>9</v>
      </c>
      <c r="L6" s="26" t="s">
        <v>10</v>
      </c>
      <c r="M6" s="50"/>
      <c r="N6" s="53"/>
      <c r="O6" s="26" t="s">
        <v>9</v>
      </c>
      <c r="P6" s="26" t="s">
        <v>10</v>
      </c>
      <c r="Q6" s="50"/>
      <c r="R6" s="53"/>
      <c r="S6" s="37"/>
      <c r="T6" s="37"/>
      <c r="U6" s="37"/>
      <c r="V6" s="37"/>
      <c r="W6" s="37"/>
      <c r="X6" s="37"/>
      <c r="Y6" s="37"/>
      <c r="Z6" s="37"/>
    </row>
    <row r="7" spans="1:26" x14ac:dyDescent="0.25">
      <c r="A7" s="32">
        <v>1</v>
      </c>
      <c r="B7" s="33" t="s">
        <v>11</v>
      </c>
      <c r="C7" s="32">
        <v>1962</v>
      </c>
      <c r="D7" s="59">
        <f>C7/Sheet1!C4*100</f>
        <v>24.231196739533161</v>
      </c>
      <c r="E7" s="32">
        <v>1892</v>
      </c>
      <c r="F7" s="32">
        <f>C7:C16-E7:E16</f>
        <v>70</v>
      </c>
      <c r="G7" s="32">
        <v>955</v>
      </c>
      <c r="H7" s="59">
        <f>G7/T7*100</f>
        <v>24.037251447269067</v>
      </c>
      <c r="I7" s="32">
        <v>922</v>
      </c>
      <c r="J7" s="32">
        <f>G7:G16-I7:I16</f>
        <v>33</v>
      </c>
      <c r="K7" s="32">
        <v>521</v>
      </c>
      <c r="L7" s="59">
        <f>K7/U7*100</f>
        <v>25.303545410393397</v>
      </c>
      <c r="M7" s="32">
        <v>491</v>
      </c>
      <c r="N7" s="32">
        <f>K7:K16-M7:M16</f>
        <v>30</v>
      </c>
      <c r="O7" s="32">
        <v>489</v>
      </c>
      <c r="P7" s="59">
        <f>O7/V7*100</f>
        <v>23.680387409200968</v>
      </c>
      <c r="Q7" s="32">
        <v>479</v>
      </c>
      <c r="R7" s="32">
        <f>O7:O16-Q7:Q16</f>
        <v>10</v>
      </c>
      <c r="S7" s="17">
        <v>8097</v>
      </c>
      <c r="T7" s="17">
        <v>3973</v>
      </c>
      <c r="U7" s="17">
        <v>2059</v>
      </c>
      <c r="V7" s="17">
        <v>2065</v>
      </c>
      <c r="W7" s="17"/>
      <c r="X7" s="17">
        <v>106974</v>
      </c>
      <c r="Y7" s="36">
        <f>X7-C16</f>
        <v>78105</v>
      </c>
      <c r="Z7" s="37"/>
    </row>
    <row r="8" spans="1:26" x14ac:dyDescent="0.25">
      <c r="A8" s="27">
        <v>2</v>
      </c>
      <c r="B8" s="29" t="s">
        <v>12</v>
      </c>
      <c r="C8" s="27">
        <v>3067</v>
      </c>
      <c r="D8" s="59">
        <f>C8/Sheet1!C5*100</f>
        <v>39.640687605014861</v>
      </c>
      <c r="E8" s="27">
        <v>3483</v>
      </c>
      <c r="F8" s="27">
        <f>C8:C16-E8:E16</f>
        <v>-416</v>
      </c>
      <c r="G8" s="27">
        <v>553</v>
      </c>
      <c r="H8" s="59">
        <f>G8/Sheet1!D5*100</f>
        <v>32.548557975279572</v>
      </c>
      <c r="I8" s="27">
        <v>652</v>
      </c>
      <c r="J8" s="27">
        <f>G8:G16-I8:I16</f>
        <v>-99</v>
      </c>
      <c r="K8" s="27">
        <v>473</v>
      </c>
      <c r="L8" s="59">
        <f>K8/Sheet1!E5*100</f>
        <v>37.391304347826086</v>
      </c>
      <c r="M8" s="27">
        <v>538</v>
      </c>
      <c r="N8" s="27">
        <f>K8:K16-M8:M16</f>
        <v>-65</v>
      </c>
      <c r="O8" s="27">
        <v>2041</v>
      </c>
      <c r="P8" s="59">
        <f>O8/Sheet1!F5*100</f>
        <v>42.761366017179967</v>
      </c>
      <c r="Q8" s="27">
        <v>2293</v>
      </c>
      <c r="R8" s="27">
        <f>O8:O16-Q8:Q16</f>
        <v>-252</v>
      </c>
      <c r="S8" s="17">
        <v>7737</v>
      </c>
      <c r="T8" s="17">
        <v>2361</v>
      </c>
      <c r="U8" s="17">
        <v>1407</v>
      </c>
      <c r="V8" s="17">
        <v>5579</v>
      </c>
      <c r="W8" s="17"/>
      <c r="X8" s="17"/>
      <c r="Y8" s="17"/>
      <c r="Z8" s="37"/>
    </row>
    <row r="9" spans="1:26" x14ac:dyDescent="0.25">
      <c r="A9" s="27">
        <v>3</v>
      </c>
      <c r="B9" s="29" t="s">
        <v>13</v>
      </c>
      <c r="C9" s="27">
        <v>1148</v>
      </c>
      <c r="D9" s="59">
        <f>C9/Sheet1!C6*100</f>
        <v>33.596722270997951</v>
      </c>
      <c r="E9" s="27">
        <v>1167</v>
      </c>
      <c r="F9" s="27">
        <f>C9:C17-E9:E17</f>
        <v>-19</v>
      </c>
      <c r="G9" s="27">
        <v>553</v>
      </c>
      <c r="H9" s="59">
        <f t="shared" ref="H9:H13" si="0">G9/T9*100</f>
        <v>32.396016403046282</v>
      </c>
      <c r="I9" s="27">
        <v>548</v>
      </c>
      <c r="J9" s="27">
        <f>G9:G17-I9:I17</f>
        <v>5</v>
      </c>
      <c r="K9" s="27" t="s">
        <v>14</v>
      </c>
      <c r="L9" s="57" t="s">
        <v>14</v>
      </c>
      <c r="M9" s="27" t="s">
        <v>14</v>
      </c>
      <c r="N9" s="27" t="s">
        <v>14</v>
      </c>
      <c r="O9" s="27">
        <v>595</v>
      </c>
      <c r="P9" s="59">
        <f t="shared" ref="P9:P13" si="1">O9/V9*100</f>
        <v>43.911439114391143</v>
      </c>
      <c r="Q9" s="27">
        <v>619</v>
      </c>
      <c r="R9" s="27">
        <f>O9:O17-Q9:Q17</f>
        <v>-24</v>
      </c>
      <c r="S9" s="17">
        <v>3417</v>
      </c>
      <c r="T9" s="17">
        <v>1707</v>
      </c>
      <c r="U9" s="17"/>
      <c r="V9" s="17">
        <v>1355</v>
      </c>
      <c r="W9" s="17"/>
      <c r="X9" s="17"/>
      <c r="Y9" s="17"/>
      <c r="Z9" s="37"/>
    </row>
    <row r="10" spans="1:26" x14ac:dyDescent="0.25">
      <c r="A10" s="27">
        <v>4</v>
      </c>
      <c r="B10" s="29" t="s">
        <v>15</v>
      </c>
      <c r="C10" s="27">
        <v>1703</v>
      </c>
      <c r="D10" s="59">
        <f>C10/Sheet1!C7*100</f>
        <v>26.123638594876514</v>
      </c>
      <c r="E10" s="27">
        <v>1790</v>
      </c>
      <c r="F10" s="27">
        <f>C10:C17-E10:E17</f>
        <v>-87</v>
      </c>
      <c r="G10" s="27">
        <v>443</v>
      </c>
      <c r="H10" s="59">
        <f t="shared" si="0"/>
        <v>32.078204199855179</v>
      </c>
      <c r="I10" s="27">
        <v>474</v>
      </c>
      <c r="J10" s="27">
        <f>G10:G17-I10:I17</f>
        <v>-31</v>
      </c>
      <c r="K10" s="27">
        <v>789</v>
      </c>
      <c r="L10" s="57">
        <f>K10/U10*100</f>
        <v>30.581395348837209</v>
      </c>
      <c r="M10" s="27">
        <v>725</v>
      </c>
      <c r="N10" s="27">
        <f>K10:K17-M10:M17</f>
        <v>64</v>
      </c>
      <c r="O10" s="27">
        <v>471</v>
      </c>
      <c r="P10" s="59">
        <f t="shared" si="1"/>
        <v>18.412822517591867</v>
      </c>
      <c r="Q10" s="27">
        <v>591</v>
      </c>
      <c r="R10" s="27">
        <f>O10:O17-Q10:Q17</f>
        <v>-120</v>
      </c>
      <c r="S10" s="17">
        <v>6519</v>
      </c>
      <c r="T10" s="17">
        <v>1381</v>
      </c>
      <c r="U10" s="17">
        <v>2580</v>
      </c>
      <c r="V10" s="17">
        <v>2558</v>
      </c>
      <c r="W10" s="17"/>
      <c r="X10" s="17"/>
      <c r="Y10" s="17"/>
      <c r="Z10" s="37"/>
    </row>
    <row r="11" spans="1:26" x14ac:dyDescent="0.25">
      <c r="A11" s="27">
        <v>5</v>
      </c>
      <c r="B11" s="29" t="s">
        <v>16</v>
      </c>
      <c r="C11" s="27">
        <v>2689</v>
      </c>
      <c r="D11" s="59">
        <f>C11/Sheet1!C8*100</f>
        <v>30.041336163557141</v>
      </c>
      <c r="E11" s="27">
        <v>3865</v>
      </c>
      <c r="F11" s="27">
        <f>C11:C17-E11:E17</f>
        <v>-1176</v>
      </c>
      <c r="G11" s="27">
        <v>688</v>
      </c>
      <c r="H11" s="59">
        <f t="shared" si="0"/>
        <v>36.949516648764771</v>
      </c>
      <c r="I11" s="27">
        <v>796</v>
      </c>
      <c r="J11" s="27">
        <f>G11:G17-I11:I17</f>
        <v>-108</v>
      </c>
      <c r="K11" s="27">
        <v>1065</v>
      </c>
      <c r="L11" s="57">
        <f>K11/U11*100</f>
        <v>30.437267790797375</v>
      </c>
      <c r="M11" s="27">
        <v>1143</v>
      </c>
      <c r="N11" s="27">
        <f>K11:K17-M11:M17</f>
        <v>-78</v>
      </c>
      <c r="O11" s="27">
        <v>936</v>
      </c>
      <c r="P11" s="59">
        <f t="shared" si="1"/>
        <v>26.072423398328691</v>
      </c>
      <c r="Q11" s="27">
        <v>926</v>
      </c>
      <c r="R11" s="27">
        <f>O11:O17-Q11:Q17</f>
        <v>10</v>
      </c>
      <c r="S11" s="17">
        <v>8951</v>
      </c>
      <c r="T11" s="17">
        <v>1862</v>
      </c>
      <c r="U11" s="17">
        <v>3499</v>
      </c>
      <c r="V11" s="17">
        <v>3590</v>
      </c>
      <c r="W11" s="17"/>
      <c r="X11" s="17"/>
      <c r="Y11" s="17"/>
      <c r="Z11" s="37"/>
    </row>
    <row r="12" spans="1:26" x14ac:dyDescent="0.25">
      <c r="A12" s="27">
        <v>6</v>
      </c>
      <c r="B12" s="29" t="s">
        <v>17</v>
      </c>
      <c r="C12" s="27">
        <v>2221</v>
      </c>
      <c r="D12" s="59">
        <f>C12/Sheet1!C9*100</f>
        <v>26.215769593956562</v>
      </c>
      <c r="E12" s="27">
        <v>2384</v>
      </c>
      <c r="F12" s="27">
        <f>C12:C17-E12:E17</f>
        <v>-163</v>
      </c>
      <c r="G12" s="27">
        <v>1091</v>
      </c>
      <c r="H12" s="59">
        <f t="shared" si="0"/>
        <v>27.152812344449973</v>
      </c>
      <c r="I12" s="27">
        <v>1084</v>
      </c>
      <c r="J12" s="27">
        <f>G12:G17-I12:I17</f>
        <v>7</v>
      </c>
      <c r="K12" s="27" t="s">
        <v>14</v>
      </c>
      <c r="L12" s="57" t="s">
        <v>14</v>
      </c>
      <c r="M12" s="27" t="s">
        <v>14</v>
      </c>
      <c r="N12" s="27" t="s">
        <v>14</v>
      </c>
      <c r="O12" s="27">
        <v>1130</v>
      </c>
      <c r="P12" s="59">
        <f t="shared" si="1"/>
        <v>25.370453524921423</v>
      </c>
      <c r="Q12" s="27">
        <v>1300</v>
      </c>
      <c r="R12" s="27">
        <f>O12:O17-Q12:Q17</f>
        <v>-170</v>
      </c>
      <c r="S12" s="17">
        <v>8472</v>
      </c>
      <c r="T12" s="17">
        <v>4018</v>
      </c>
      <c r="U12" s="17"/>
      <c r="V12" s="17">
        <v>4454</v>
      </c>
      <c r="W12" s="17"/>
      <c r="X12" s="17"/>
      <c r="Y12" s="17"/>
      <c r="Z12" s="37"/>
    </row>
    <row r="13" spans="1:26" ht="15" customHeight="1" x14ac:dyDescent="0.25">
      <c r="A13" s="27">
        <v>7</v>
      </c>
      <c r="B13" s="29" t="s">
        <v>26</v>
      </c>
      <c r="C13" s="27">
        <v>3524</v>
      </c>
      <c r="D13" s="59">
        <f>C13/Sheet1!C10*100</f>
        <v>37.726153516754096</v>
      </c>
      <c r="E13" s="27">
        <v>3594</v>
      </c>
      <c r="F13" s="27">
        <f>C13:C17-E13:E17</f>
        <v>-70</v>
      </c>
      <c r="G13" s="27">
        <v>565</v>
      </c>
      <c r="H13" s="59">
        <f t="shared" si="0"/>
        <v>40.942028985507243</v>
      </c>
      <c r="I13" s="27">
        <v>672</v>
      </c>
      <c r="J13" s="27">
        <f>G13:G17-I13:I17</f>
        <v>-107</v>
      </c>
      <c r="K13" s="27">
        <v>526</v>
      </c>
      <c r="L13" s="57">
        <f>K13/U13*100</f>
        <v>42.729488220958572</v>
      </c>
      <c r="M13" s="27">
        <v>510</v>
      </c>
      <c r="N13" s="27">
        <f>K13:K17-M13:M17</f>
        <v>16</v>
      </c>
      <c r="O13" s="27">
        <v>2433</v>
      </c>
      <c r="P13" s="59">
        <f t="shared" si="1"/>
        <v>36.151560178306092</v>
      </c>
      <c r="Q13" s="27">
        <v>2412</v>
      </c>
      <c r="R13" s="27">
        <f>O13:O17-Q13:Q17</f>
        <v>21</v>
      </c>
      <c r="S13" s="17">
        <v>9341</v>
      </c>
      <c r="T13" s="17">
        <v>1380</v>
      </c>
      <c r="U13" s="17">
        <v>1231</v>
      </c>
      <c r="V13" s="17">
        <v>6730</v>
      </c>
      <c r="W13" s="17"/>
      <c r="X13" s="17">
        <v>2015</v>
      </c>
      <c r="Y13" s="17">
        <v>2016</v>
      </c>
      <c r="Z13" s="37"/>
    </row>
    <row r="14" spans="1:26" x14ac:dyDescent="0.25">
      <c r="A14" s="54" t="s">
        <v>19</v>
      </c>
      <c r="B14" s="55"/>
      <c r="C14" s="11">
        <f>SUM(C7:C13)</f>
        <v>16314</v>
      </c>
      <c r="D14" s="12">
        <f>C14/S14*100</f>
        <v>31.054174439410669</v>
      </c>
      <c r="E14" s="11">
        <f>SUM(E7:E13)</f>
        <v>18175</v>
      </c>
      <c r="F14" s="13">
        <f>C14:C17-E14:E17</f>
        <v>-1861</v>
      </c>
      <c r="G14" s="11">
        <f>SUM(G7:G13)</f>
        <v>4848</v>
      </c>
      <c r="H14" s="12">
        <f>G14/T14*100</f>
        <v>29.061263637453543</v>
      </c>
      <c r="I14" s="11">
        <f>SUM(I7:I13)</f>
        <v>5148</v>
      </c>
      <c r="J14" s="13">
        <f>G14:G17-I14:I17</f>
        <v>-300</v>
      </c>
      <c r="K14" s="11">
        <f>SUM(K7:K13)</f>
        <v>3374</v>
      </c>
      <c r="L14" s="12">
        <f>K14/U14*100</f>
        <v>31.310319227913887</v>
      </c>
      <c r="M14" s="11">
        <f>SUM(M7:M13)</f>
        <v>3407</v>
      </c>
      <c r="N14" s="13">
        <f>K14:K17-M14:M17</f>
        <v>-33</v>
      </c>
      <c r="O14" s="11">
        <f>SUM(O7:O13)</f>
        <v>8095</v>
      </c>
      <c r="P14" s="12">
        <f>O14/V14*100</f>
        <v>30.743230412821386</v>
      </c>
      <c r="Q14" s="11">
        <f>SUM(Q7:Q13)</f>
        <v>8620</v>
      </c>
      <c r="R14" s="13">
        <f>O14:O17-Q14:Q17</f>
        <v>-525</v>
      </c>
      <c r="S14" s="61">
        <f>SUM(S7:S13)</f>
        <v>52534</v>
      </c>
      <c r="T14" s="61">
        <f t="shared" ref="T14:V14" si="2">SUM(T7:T13)</f>
        <v>16682</v>
      </c>
      <c r="U14" s="61">
        <f t="shared" si="2"/>
        <v>10776</v>
      </c>
      <c r="V14" s="61">
        <f t="shared" si="2"/>
        <v>26331</v>
      </c>
      <c r="W14" s="17"/>
      <c r="X14" s="17">
        <v>30032</v>
      </c>
      <c r="Y14" s="17">
        <v>31559</v>
      </c>
      <c r="Z14" s="37"/>
    </row>
    <row r="15" spans="1:26" ht="15.75" thickBot="1" x14ac:dyDescent="0.3">
      <c r="A15" s="34">
        <v>8</v>
      </c>
      <c r="B15" s="35" t="s">
        <v>18</v>
      </c>
      <c r="C15" s="34">
        <v>12555</v>
      </c>
      <c r="D15" s="60">
        <f>C15/Sheet1!C11*100</f>
        <v>23.062086700955181</v>
      </c>
      <c r="E15" s="34">
        <v>13384</v>
      </c>
      <c r="F15" s="58">
        <f>C15:C17-E15:E17</f>
        <v>-829</v>
      </c>
      <c r="G15" s="34">
        <v>0</v>
      </c>
      <c r="H15" s="60">
        <v>0</v>
      </c>
      <c r="I15" s="34">
        <v>0</v>
      </c>
      <c r="J15" s="58">
        <f>G15:G17-I15:I17</f>
        <v>0</v>
      </c>
      <c r="K15" s="34">
        <v>12555</v>
      </c>
      <c r="L15" s="60">
        <f>K15/Sheet1!E11*100</f>
        <v>25.408293364094469</v>
      </c>
      <c r="M15" s="34">
        <v>13384</v>
      </c>
      <c r="N15" s="58">
        <f>K15:K17-M15:M17</f>
        <v>-829</v>
      </c>
      <c r="O15" s="34" t="s">
        <v>14</v>
      </c>
      <c r="P15" s="60" t="s">
        <v>14</v>
      </c>
      <c r="Q15" s="34" t="s">
        <v>14</v>
      </c>
      <c r="R15" s="58" t="s">
        <v>14</v>
      </c>
      <c r="S15" s="17">
        <v>54440</v>
      </c>
      <c r="T15" s="17">
        <v>5027</v>
      </c>
      <c r="U15" s="17">
        <v>49413</v>
      </c>
      <c r="V15" s="17"/>
      <c r="W15" s="17"/>
      <c r="X15" s="17"/>
      <c r="Y15" s="17"/>
      <c r="Z15" s="37"/>
    </row>
    <row r="16" spans="1:26" ht="15.75" thickBot="1" x14ac:dyDescent="0.3">
      <c r="A16" s="6"/>
      <c r="B16" s="14" t="s">
        <v>19</v>
      </c>
      <c r="C16" s="15">
        <f>SUM(C14:C15)</f>
        <v>28869</v>
      </c>
      <c r="D16" s="7">
        <f>C16/S16*100</f>
        <v>26.986931403892534</v>
      </c>
      <c r="E16" s="16">
        <f>SUM(E14:E15)</f>
        <v>31559</v>
      </c>
      <c r="F16" s="6">
        <f>C16:C17-E16:E17</f>
        <v>-2690</v>
      </c>
      <c r="G16" s="16">
        <f>SUM(G14:G15)</f>
        <v>4848</v>
      </c>
      <c r="H16" s="7">
        <v>29.1</v>
      </c>
      <c r="I16" s="16">
        <f>SUM(I14:I15)</f>
        <v>5148</v>
      </c>
      <c r="J16" s="6">
        <f>G16:G17-I16:I17</f>
        <v>-300</v>
      </c>
      <c r="K16" s="16">
        <f>SUM(K14:K15)</f>
        <v>15929</v>
      </c>
      <c r="L16" s="7">
        <f>K16/U16*100</f>
        <v>26.464968681985081</v>
      </c>
      <c r="M16" s="16">
        <f>SUM(M14:M15)</f>
        <v>16791</v>
      </c>
      <c r="N16" s="6">
        <f>K16:K17-M16:M17</f>
        <v>-862</v>
      </c>
      <c r="O16" s="16">
        <f>SUM(O14:O15)</f>
        <v>8095</v>
      </c>
      <c r="P16" s="7">
        <v>30.7</v>
      </c>
      <c r="Q16" s="16">
        <f>SUM(Q14:Q15)</f>
        <v>8620</v>
      </c>
      <c r="R16" s="6">
        <f>O16:O17-Q16:Q17</f>
        <v>-525</v>
      </c>
      <c r="S16" s="61">
        <f>SUM(S14:S15)</f>
        <v>106974</v>
      </c>
      <c r="T16" s="61">
        <f t="shared" ref="T16:V16" si="3">SUM(T14:T15)</f>
        <v>21709</v>
      </c>
      <c r="U16" s="61">
        <f t="shared" si="3"/>
        <v>60189</v>
      </c>
      <c r="V16" s="61">
        <f t="shared" si="3"/>
        <v>26331</v>
      </c>
      <c r="W16" s="17"/>
      <c r="X16" s="17"/>
      <c r="Y16" s="17"/>
      <c r="Z16" s="37"/>
    </row>
    <row r="17" spans="1:10" x14ac:dyDescent="0.25">
      <c r="A17" s="8"/>
      <c r="B17" s="9"/>
      <c r="C17" s="9"/>
      <c r="D17" s="9"/>
      <c r="E17" s="9"/>
      <c r="F17" s="9"/>
      <c r="G17" s="9"/>
      <c r="H17" s="9"/>
      <c r="I17" s="9"/>
      <c r="J17" s="10"/>
    </row>
    <row r="18" spans="1:1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</row>
  </sheetData>
  <mergeCells count="18">
    <mergeCell ref="A14:B14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I18" sqref="I18"/>
    </sheetView>
  </sheetViews>
  <sheetFormatPr defaultRowHeight="15" x14ac:dyDescent="0.25"/>
  <cols>
    <col min="2" max="2" width="12.5703125" customWidth="1"/>
    <col min="3" max="3" width="10.7109375" customWidth="1"/>
  </cols>
  <sheetData>
    <row r="2" spans="2:6" x14ac:dyDescent="0.25">
      <c r="C2" s="56" t="s">
        <v>30</v>
      </c>
      <c r="D2" s="56"/>
      <c r="E2" s="56"/>
      <c r="F2" s="56"/>
    </row>
    <row r="3" spans="2:6" x14ac:dyDescent="0.25">
      <c r="C3" t="s">
        <v>31</v>
      </c>
      <c r="D3" t="s">
        <v>3</v>
      </c>
      <c r="E3" t="s">
        <v>32</v>
      </c>
      <c r="F3" t="s">
        <v>33</v>
      </c>
    </row>
    <row r="4" spans="2:6" x14ac:dyDescent="0.25">
      <c r="B4" t="s">
        <v>11</v>
      </c>
      <c r="C4">
        <v>8097</v>
      </c>
      <c r="D4">
        <v>3973</v>
      </c>
      <c r="E4">
        <v>2059</v>
      </c>
      <c r="F4">
        <v>2065</v>
      </c>
    </row>
    <row r="5" spans="2:6" x14ac:dyDescent="0.25">
      <c r="B5" t="s">
        <v>12</v>
      </c>
      <c r="C5">
        <v>7737</v>
      </c>
      <c r="D5">
        <v>1699</v>
      </c>
      <c r="E5">
        <v>1265</v>
      </c>
      <c r="F5">
        <v>4773</v>
      </c>
    </row>
    <row r="6" spans="2:6" x14ac:dyDescent="0.25">
      <c r="B6" t="s">
        <v>13</v>
      </c>
      <c r="C6">
        <v>3417</v>
      </c>
      <c r="D6">
        <v>1707</v>
      </c>
      <c r="F6">
        <v>1355</v>
      </c>
    </row>
    <row r="7" spans="2:6" x14ac:dyDescent="0.25">
      <c r="B7" t="s">
        <v>15</v>
      </c>
      <c r="C7">
        <v>6519</v>
      </c>
      <c r="D7">
        <v>1381</v>
      </c>
      <c r="E7">
        <v>2580</v>
      </c>
      <c r="F7">
        <v>2558</v>
      </c>
    </row>
    <row r="8" spans="2:6" x14ac:dyDescent="0.25">
      <c r="B8" t="s">
        <v>16</v>
      </c>
      <c r="C8">
        <v>8951</v>
      </c>
      <c r="D8">
        <v>1862</v>
      </c>
      <c r="E8">
        <v>3499</v>
      </c>
      <c r="F8">
        <v>3590</v>
      </c>
    </row>
    <row r="9" spans="2:6" x14ac:dyDescent="0.25">
      <c r="B9" t="s">
        <v>17</v>
      </c>
      <c r="C9">
        <v>8472</v>
      </c>
      <c r="D9">
        <v>4018</v>
      </c>
      <c r="F9">
        <v>4454</v>
      </c>
    </row>
    <row r="10" spans="2:6" x14ac:dyDescent="0.25">
      <c r="B10" t="s">
        <v>26</v>
      </c>
      <c r="C10">
        <v>9341</v>
      </c>
      <c r="D10">
        <v>1380</v>
      </c>
      <c r="E10">
        <v>1231</v>
      </c>
      <c r="F10">
        <v>6730</v>
      </c>
    </row>
    <row r="11" spans="2:6" x14ac:dyDescent="0.25">
      <c r="B11" t="s">
        <v>35</v>
      </c>
      <c r="C11">
        <v>54440</v>
      </c>
      <c r="D11">
        <v>5027</v>
      </c>
      <c r="E11">
        <v>49413</v>
      </c>
    </row>
    <row r="12" spans="2:6" x14ac:dyDescent="0.25">
      <c r="C12">
        <f>SUM(C4:C11)</f>
        <v>106974</v>
      </c>
      <c r="D12">
        <f t="shared" ref="D12:F12" si="0">SUM(D4:D11)</f>
        <v>21047</v>
      </c>
      <c r="E12">
        <f t="shared" si="0"/>
        <v>60047</v>
      </c>
      <c r="F12">
        <f t="shared" si="0"/>
        <v>25525</v>
      </c>
    </row>
    <row r="13" spans="2:6" x14ac:dyDescent="0.25">
      <c r="B13" t="s">
        <v>20</v>
      </c>
      <c r="C13">
        <v>8230</v>
      </c>
      <c r="D13">
        <v>5332</v>
      </c>
      <c r="E13">
        <v>2898</v>
      </c>
    </row>
    <row r="14" spans="2:6" x14ac:dyDescent="0.25">
      <c r="B14" t="s">
        <v>21</v>
      </c>
      <c r="C14">
        <v>13677</v>
      </c>
      <c r="D14">
        <v>6472</v>
      </c>
      <c r="E14">
        <v>1305</v>
      </c>
      <c r="F14">
        <v>5900</v>
      </c>
    </row>
    <row r="15" spans="2:6" x14ac:dyDescent="0.25">
      <c r="B15" t="s">
        <v>22</v>
      </c>
      <c r="C15">
        <v>6859</v>
      </c>
      <c r="D15">
        <v>4864</v>
      </c>
      <c r="E15">
        <v>950</v>
      </c>
      <c r="F15">
        <v>1045</v>
      </c>
    </row>
    <row r="16" spans="2:6" x14ac:dyDescent="0.25">
      <c r="B16" t="s">
        <v>23</v>
      </c>
      <c r="C16">
        <v>6035</v>
      </c>
      <c r="D16">
        <v>1853</v>
      </c>
      <c r="E16">
        <v>485</v>
      </c>
      <c r="F16">
        <v>3697</v>
      </c>
    </row>
    <row r="17" spans="2:6" x14ac:dyDescent="0.25">
      <c r="B17" t="s">
        <v>24</v>
      </c>
      <c r="C17">
        <v>7632</v>
      </c>
      <c r="D17">
        <v>3152</v>
      </c>
      <c r="F17">
        <v>4480</v>
      </c>
    </row>
    <row r="18" spans="2:6" x14ac:dyDescent="0.25">
      <c r="C18">
        <f>SUM(C13:C17)</f>
        <v>42433</v>
      </c>
      <c r="D18">
        <f t="shared" ref="D18:F18" si="1">SUM(D13:D17)</f>
        <v>21673</v>
      </c>
      <c r="E18">
        <f t="shared" si="1"/>
        <v>5638</v>
      </c>
      <c r="F18">
        <f t="shared" si="1"/>
        <v>15122</v>
      </c>
    </row>
  </sheetData>
  <mergeCells count="1">
    <mergeCell ref="C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L34" sqref="L33:L34"/>
    </sheetView>
  </sheetViews>
  <sheetFormatPr defaultRowHeight="15" x14ac:dyDescent="0.25"/>
  <sheetData>
    <row r="2" spans="1:2" x14ac:dyDescent="0.25">
      <c r="A2" t="s">
        <v>27</v>
      </c>
      <c r="B2" s="5">
        <v>0.28000000000000003</v>
      </c>
    </row>
    <row r="3" spans="1:2" x14ac:dyDescent="0.25">
      <c r="A3" t="s">
        <v>28</v>
      </c>
      <c r="B3" s="5">
        <v>0.72</v>
      </c>
    </row>
    <row r="6" spans="1:2" x14ac:dyDescent="0.25">
      <c r="A6">
        <v>2012</v>
      </c>
      <c r="B6">
        <v>12880</v>
      </c>
    </row>
    <row r="7" spans="1:2" x14ac:dyDescent="0.25">
      <c r="A7">
        <v>2013</v>
      </c>
      <c r="B7">
        <v>12753</v>
      </c>
    </row>
    <row r="8" spans="1:2" x14ac:dyDescent="0.25">
      <c r="A8">
        <v>2014</v>
      </c>
      <c r="B8">
        <v>12419</v>
      </c>
    </row>
    <row r="10" spans="1:2" x14ac:dyDescent="0.25">
      <c r="A10">
        <f>B8-B7</f>
        <v>-334</v>
      </c>
      <c r="B10">
        <f>B7-B6</f>
        <v>-127</v>
      </c>
    </row>
    <row r="11" spans="1:2" x14ac:dyDescent="0.25">
      <c r="A11">
        <f>A10/B8*100</f>
        <v>-2.6894274901360817</v>
      </c>
      <c r="B11">
        <f>B10/B7*100</f>
        <v>-0.99584411511017012</v>
      </c>
    </row>
    <row r="13" spans="1:2" x14ac:dyDescent="0.25">
      <c r="A13" t="s">
        <v>27</v>
      </c>
      <c r="B13" s="5">
        <v>0.28999999999999998</v>
      </c>
    </row>
    <row r="14" spans="1:2" x14ac:dyDescent="0.25">
      <c r="A14" t="s">
        <v>28</v>
      </c>
      <c r="B14" s="5">
        <v>0.71</v>
      </c>
    </row>
    <row r="17" spans="1:2" x14ac:dyDescent="0.25">
      <c r="A17">
        <v>2012</v>
      </c>
      <c r="B17">
        <v>35016</v>
      </c>
    </row>
    <row r="18" spans="1:2" x14ac:dyDescent="0.25">
      <c r="A18">
        <v>2013</v>
      </c>
      <c r="B18">
        <v>35057</v>
      </c>
    </row>
    <row r="19" spans="1:2" x14ac:dyDescent="0.25">
      <c r="A19">
        <v>2014</v>
      </c>
      <c r="B19">
        <v>32277</v>
      </c>
    </row>
    <row r="23" spans="1:2" x14ac:dyDescent="0.25">
      <c r="A23">
        <f>B19-B18</f>
        <v>-2780</v>
      </c>
      <c r="B23">
        <f>B18-B17</f>
        <v>41</v>
      </c>
    </row>
    <row r="24" spans="1:2" x14ac:dyDescent="0.25">
      <c r="A24">
        <f>A23/B19*100</f>
        <v>-8.6129442017535709</v>
      </c>
      <c r="B24">
        <f>B23/B18*100</f>
        <v>0.11695239181903758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Šarūnas Šulcas</cp:lastModifiedBy>
  <cp:lastPrinted>2014-06-03T12:14:37Z</cp:lastPrinted>
  <dcterms:created xsi:type="dcterms:W3CDTF">2012-12-07T12:58:07Z</dcterms:created>
  <dcterms:modified xsi:type="dcterms:W3CDTF">2018-06-05T13:30:12Z</dcterms:modified>
</cp:coreProperties>
</file>